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32760" yWindow="32760" windowWidth="24240" windowHeight="13050"/>
  </bookViews>
  <sheets>
    <sheet name="封面" sheetId="49" r:id="rId1"/>
    <sheet name="目录" sheetId="28" r:id="rId2"/>
    <sheet name="2019年度商南县一般公共预算收入决算总表（表一）" sheetId="8" r:id="rId3"/>
    <sheet name="2019年度商南县一般公共预算支出决算总表（表二）" sheetId="9" r:id="rId4"/>
    <sheet name="2019年度商南县一般公共预算收入决算明细表（表三）" sheetId="42" r:id="rId5"/>
    <sheet name="2019年度商南县一般公共预算支出功能分类明细表（表四）" sheetId="40" r:id="rId6"/>
    <sheet name="2019年度商南县一般公共预算决算经济分类明细表（表五）" sheetId="26" r:id="rId7"/>
    <sheet name="2019年商南县一般公共预算收支平衡表（表六）" sheetId="12" r:id="rId8"/>
    <sheet name="2019年度商南县县本级一般公共预算收支平衡情况表（表七）" sheetId="41" r:id="rId9"/>
    <sheet name="2019年度商南县公共预算税收返还和转移支付收入明细表（表八）" sheetId="44" r:id="rId10"/>
    <sheet name="2019年度商南县对镇（办）公共预算转移支付补助明细表（表九）" sheetId="22" r:id="rId11"/>
    <sheet name="2019年度商南县“三公经费”预算执行情况表(表十)" sheetId="48" r:id="rId12"/>
    <sheet name="2019年度全县和县本级地方政府一般债务限额和余额表（表十一）" sheetId="21" r:id="rId13"/>
    <sheet name="2019年商南县政府性基金预算收入决算总表（表十二）" sheetId="14" r:id="rId14"/>
    <sheet name="2019年度商南县政府性基金预算支出决算总表_x0009__x0009__x0009__x0009_（表十三）" sheetId="15" r:id="rId15"/>
    <sheet name="2019年度商南县政府性基金预算收入决算明细表（表十四）" sheetId="43" r:id="rId16"/>
    <sheet name="2019年度商南县政府性基金预算支出决算功能分明细表（表十五）" sheetId="30" r:id="rId17"/>
    <sheet name="2019年度县对镇（办）政府性基金转移支付补助情况表（表十六）" sheetId="38" r:id="rId18"/>
    <sheet name="2019年度全县和县级地方政府专项债务限额余额情况表（表十七）" sheetId="37" r:id="rId19"/>
    <sheet name="2019年度商南县国有资本经营收入决算总表_x0009__x0009__x0009_（表十八）" sheetId="18" r:id="rId20"/>
    <sheet name="2019年度商南县国有资本经营支出决算总表_x0009__x0009__x0009_（表十九）" sheetId="19" r:id="rId21"/>
    <sheet name="2019年度商南县国有资本经营收入决算明细表_x0009__x0009__x0009_（表二十）" sheetId="36" r:id="rId22"/>
    <sheet name="2019年度商南县国有资本经营支出决算总表_x0009__x0009__x0009_（表二十一）" sheetId="35" r:id="rId23"/>
    <sheet name="2019年对镇（办）国有资本经营预算转移支付情况表（表二十二）" sheetId="39" r:id="rId24"/>
    <sheet name="2019年度商南县社会保险基金预算收支情况总表（表二十三）" sheetId="24" r:id="rId25"/>
    <sheet name="2019年度商南县社会保险基金预算收入情况表（二十四）" sheetId="46" r:id="rId26"/>
    <sheet name="2019年度商南县社会保险基金预算支出情况表（二十五）" sheetId="47" r:id="rId27"/>
  </sheets>
  <definedNames>
    <definedName name="_xlnm._FilterDatabase" localSheetId="4" hidden="1">'2019年度商南县一般公共预算收入决算明细表（表三）'!$A$3:$B$135</definedName>
    <definedName name="_xlnm._FilterDatabase" localSheetId="5" hidden="1">'2019年度商南县一般公共预算支出功能分类明细表（表四）'!$A$1:$F$233</definedName>
    <definedName name="_xlnm._FilterDatabase" localSheetId="15" hidden="1">'2019年度商南县政府性基金预算收入决算明细表（表十四）'!$A$3:$B$9</definedName>
    <definedName name="_xlnm._FilterDatabase" localSheetId="16" hidden="1">'2019年度商南县政府性基金预算支出决算功能分明细表（表十五）'!$A$3:$B$21</definedName>
    <definedName name="_xlnm.Print_Area" localSheetId="10">'2019年度商南县对镇（办）公共预算转移支付补助明细表（表九）'!$A$1:$L$25</definedName>
    <definedName name="_xlnm.Print_Area" localSheetId="2">'2019年度商南县一般公共预算收入决算总表（表一）'!$A$1:$I$28</definedName>
  </definedNames>
  <calcPr calcId="125725"/>
</workbook>
</file>

<file path=xl/calcChain.xml><?xml version="1.0" encoding="utf-8"?>
<calcChain xmlns="http://schemas.openxmlformats.org/spreadsheetml/2006/main">
  <c r="F7" i="48"/>
  <c r="F8"/>
  <c r="F6"/>
  <c r="B10" i="47"/>
  <c r="B8"/>
  <c r="B7"/>
  <c r="B6"/>
  <c r="B5"/>
  <c r="E4"/>
  <c r="B9"/>
  <c r="B11" i="46"/>
  <c r="B10"/>
  <c r="B9"/>
  <c r="B8"/>
  <c r="B7"/>
  <c r="B6"/>
  <c r="B5"/>
  <c r="E4"/>
  <c r="B4"/>
  <c r="B13" i="24"/>
  <c r="B14"/>
  <c r="B15"/>
  <c r="B16"/>
  <c r="B17"/>
  <c r="B18"/>
  <c r="B12"/>
  <c r="E17"/>
  <c r="E12"/>
  <c r="B4"/>
  <c r="B6"/>
  <c r="B7"/>
  <c r="B8"/>
  <c r="B9"/>
  <c r="B10"/>
  <c r="B11"/>
  <c r="B5"/>
  <c r="E4"/>
  <c r="D4" i="38"/>
  <c r="E4"/>
  <c r="F4"/>
  <c r="G4"/>
  <c r="H4"/>
  <c r="I4"/>
  <c r="B4"/>
  <c r="J4"/>
  <c r="K4"/>
  <c r="L4"/>
  <c r="B5"/>
  <c r="G8" i="9"/>
  <c r="G9"/>
  <c r="G10"/>
  <c r="G11"/>
  <c r="G12"/>
  <c r="G13"/>
  <c r="G14"/>
  <c r="G15"/>
  <c r="G16"/>
  <c r="G17"/>
  <c r="G18"/>
  <c r="G19"/>
  <c r="G22"/>
  <c r="G23"/>
  <c r="G24"/>
  <c r="G27"/>
  <c r="G28"/>
  <c r="G29"/>
  <c r="G31"/>
  <c r="G5"/>
  <c r="F8"/>
  <c r="F9"/>
  <c r="F10"/>
  <c r="F11"/>
  <c r="F12"/>
  <c r="F13"/>
  <c r="F14"/>
  <c r="F15"/>
  <c r="F16"/>
  <c r="F17"/>
  <c r="F18"/>
  <c r="F19"/>
  <c r="F20"/>
  <c r="F22"/>
  <c r="F23"/>
  <c r="F24"/>
  <c r="F25"/>
  <c r="F27"/>
  <c r="F28"/>
  <c r="F31"/>
  <c r="F5"/>
  <c r="E34" i="15"/>
  <c r="E31"/>
  <c r="E8"/>
  <c r="D34"/>
  <c r="B7"/>
  <c r="C7"/>
  <c r="D7"/>
  <c r="E7" s="1"/>
  <c r="B31"/>
  <c r="B38" s="1"/>
  <c r="B46" s="1"/>
  <c r="D31"/>
  <c r="B6" i="21"/>
  <c r="C17" i="14"/>
  <c r="B17"/>
  <c r="D8"/>
  <c r="D6"/>
  <c r="B8" i="48"/>
  <c r="L19" i="22"/>
  <c r="L7"/>
  <c r="L6"/>
  <c r="L5"/>
  <c r="K19"/>
  <c r="K7"/>
  <c r="K6"/>
  <c r="J19"/>
  <c r="J7"/>
  <c r="J6"/>
  <c r="J5"/>
  <c r="I19"/>
  <c r="I7"/>
  <c r="I6"/>
  <c r="I5"/>
  <c r="H19"/>
  <c r="H6"/>
  <c r="G25"/>
  <c r="B25"/>
  <c r="G19"/>
  <c r="G15"/>
  <c r="G6"/>
  <c r="G5"/>
  <c r="F19"/>
  <c r="F15"/>
  <c r="F6"/>
  <c r="F5"/>
  <c r="E19"/>
  <c r="E15"/>
  <c r="E6"/>
  <c r="D19"/>
  <c r="D15"/>
  <c r="D6"/>
  <c r="C19"/>
  <c r="C15"/>
  <c r="C6"/>
  <c r="C5"/>
  <c r="B9" i="41"/>
  <c r="B7"/>
  <c r="B6"/>
  <c r="B18"/>
  <c r="B9" i="12"/>
  <c r="B7"/>
  <c r="B6" s="1"/>
  <c r="F9" i="40"/>
  <c r="F11"/>
  <c r="F12"/>
  <c r="F13"/>
  <c r="F14"/>
  <c r="F15"/>
  <c r="F24"/>
  <c r="F25"/>
  <c r="F27"/>
  <c r="F28"/>
  <c r="F29"/>
  <c r="F7"/>
  <c r="F8"/>
  <c r="F10"/>
  <c r="F17"/>
  <c r="F18"/>
  <c r="F19"/>
  <c r="F23"/>
  <c r="F26"/>
  <c r="F33"/>
  <c r="F34"/>
  <c r="F51"/>
  <c r="F52"/>
  <c r="F53"/>
  <c r="F55"/>
  <c r="F56"/>
  <c r="F57"/>
  <c r="F63"/>
  <c r="F64"/>
  <c r="F65"/>
  <c r="F66"/>
  <c r="F71"/>
  <c r="F72"/>
  <c r="F74"/>
  <c r="F78"/>
  <c r="F81"/>
  <c r="F85"/>
  <c r="F86"/>
  <c r="F87"/>
  <c r="F88"/>
  <c r="F89"/>
  <c r="F90"/>
  <c r="F92"/>
  <c r="F93"/>
  <c r="F94"/>
  <c r="F96"/>
  <c r="F98"/>
  <c r="F99"/>
  <c r="F100"/>
  <c r="F101"/>
  <c r="F102"/>
  <c r="F103"/>
  <c r="F104"/>
  <c r="F105"/>
  <c r="F106"/>
  <c r="F108"/>
  <c r="F109"/>
  <c r="F110"/>
  <c r="F111"/>
  <c r="F112"/>
  <c r="F113"/>
  <c r="F114"/>
  <c r="F115"/>
  <c r="F116"/>
  <c r="F117"/>
  <c r="F118"/>
  <c r="F119"/>
  <c r="F120"/>
  <c r="F121"/>
  <c r="F122"/>
  <c r="F124"/>
  <c r="F125"/>
  <c r="F126"/>
  <c r="F127"/>
  <c r="F128"/>
  <c r="F130"/>
  <c r="F131"/>
  <c r="F132"/>
  <c r="F133"/>
  <c r="F137"/>
  <c r="F141"/>
  <c r="F142"/>
  <c r="F143"/>
  <c r="F144"/>
  <c r="F145"/>
  <c r="F146"/>
  <c r="F147"/>
  <c r="F149"/>
  <c r="F150"/>
  <c r="F151"/>
  <c r="F152"/>
  <c r="F153"/>
  <c r="F155"/>
  <c r="F156"/>
  <c r="F157"/>
  <c r="F158"/>
  <c r="F159"/>
  <c r="F160"/>
  <c r="F161"/>
  <c r="F162"/>
  <c r="F165"/>
  <c r="F167"/>
  <c r="F169"/>
  <c r="F171"/>
  <c r="F173"/>
  <c r="F175"/>
  <c r="F177"/>
  <c r="F178"/>
  <c r="F179"/>
  <c r="F181"/>
  <c r="F184"/>
  <c r="F197"/>
  <c r="F198"/>
  <c r="F201"/>
  <c r="F203"/>
  <c r="F204"/>
  <c r="F205"/>
  <c r="F207"/>
  <c r="F208"/>
  <c r="F211"/>
  <c r="F213"/>
  <c r="F214"/>
  <c r="F215"/>
  <c r="F218"/>
  <c r="F219"/>
  <c r="F223"/>
  <c r="F225"/>
  <c r="F226"/>
  <c r="F229"/>
  <c r="F230"/>
  <c r="F233"/>
  <c r="F6"/>
  <c r="B19" i="8"/>
  <c r="B12"/>
  <c r="H12"/>
  <c r="B8"/>
  <c r="G8"/>
  <c r="B7"/>
  <c r="H7"/>
  <c r="H6" i="48"/>
  <c r="H7"/>
  <c r="H4"/>
  <c r="G6"/>
  <c r="G7"/>
  <c r="G4"/>
  <c r="E5"/>
  <c r="E6"/>
  <c r="E7"/>
  <c r="E4"/>
  <c r="C8"/>
  <c r="D8"/>
  <c r="C4" i="38"/>
  <c r="B8" i="22"/>
  <c r="B9"/>
  <c r="B10"/>
  <c r="B11"/>
  <c r="B12"/>
  <c r="B13"/>
  <c r="B14"/>
  <c r="B16"/>
  <c r="B17"/>
  <c r="B18"/>
  <c r="B20"/>
  <c r="B21"/>
  <c r="B22"/>
  <c r="B23"/>
  <c r="B24"/>
  <c r="E5"/>
  <c r="D5"/>
  <c r="H5"/>
  <c r="K5"/>
  <c r="G7"/>
  <c r="H7"/>
  <c r="H4"/>
  <c r="C6" i="21"/>
  <c r="D18" i="41"/>
  <c r="H8" i="9"/>
  <c r="H9"/>
  <c r="H10"/>
  <c r="H11"/>
  <c r="H12"/>
  <c r="H13"/>
  <c r="H14"/>
  <c r="H15"/>
  <c r="H16"/>
  <c r="H17"/>
  <c r="H18"/>
  <c r="H19"/>
  <c r="H22"/>
  <c r="H23"/>
  <c r="H24"/>
  <c r="H27"/>
  <c r="H28"/>
  <c r="H29"/>
  <c r="H5"/>
  <c r="C31"/>
  <c r="D31"/>
  <c r="E31"/>
  <c r="G9" i="8"/>
  <c r="G10"/>
  <c r="G11"/>
  <c r="G13"/>
  <c r="G14"/>
  <c r="G15"/>
  <c r="G16"/>
  <c r="G17"/>
  <c r="G20"/>
  <c r="G21"/>
  <c r="G22"/>
  <c r="G23"/>
  <c r="G24"/>
  <c r="H9"/>
  <c r="H10"/>
  <c r="H11"/>
  <c r="H13"/>
  <c r="H14"/>
  <c r="H15"/>
  <c r="H16"/>
  <c r="H17"/>
  <c r="H18"/>
  <c r="H20"/>
  <c r="H21"/>
  <c r="H22"/>
  <c r="H23"/>
  <c r="H24"/>
  <c r="F6"/>
  <c r="F7"/>
  <c r="F9"/>
  <c r="F10"/>
  <c r="F11"/>
  <c r="F13"/>
  <c r="F14"/>
  <c r="F15"/>
  <c r="F16"/>
  <c r="F17"/>
  <c r="F18"/>
  <c r="F20"/>
  <c r="F21"/>
  <c r="F22"/>
  <c r="F23"/>
  <c r="F24"/>
  <c r="E7"/>
  <c r="E8"/>
  <c r="E9"/>
  <c r="E10"/>
  <c r="E11"/>
  <c r="E12"/>
  <c r="E13"/>
  <c r="E14"/>
  <c r="E15"/>
  <c r="E16"/>
  <c r="E17"/>
  <c r="E20"/>
  <c r="E21"/>
  <c r="E22"/>
  <c r="E23"/>
  <c r="E24"/>
  <c r="C19"/>
  <c r="C28"/>
  <c r="B5"/>
  <c r="C5"/>
  <c r="F12"/>
  <c r="H26"/>
  <c r="D5"/>
  <c r="C12" i="14"/>
  <c r="B31" i="9"/>
  <c r="B12" i="14"/>
  <c r="F8" i="8"/>
  <c r="F26"/>
  <c r="G6"/>
  <c r="H6"/>
  <c r="E6"/>
  <c r="D19"/>
  <c r="E19"/>
  <c r="H31" i="9"/>
  <c r="F19" i="8"/>
  <c r="H8"/>
  <c r="G7"/>
  <c r="G12"/>
  <c r="G5"/>
  <c r="E5"/>
  <c r="D28"/>
  <c r="F5"/>
  <c r="H19"/>
  <c r="G19"/>
  <c r="B28"/>
  <c r="H5"/>
  <c r="H28"/>
  <c r="E28"/>
  <c r="F28"/>
  <c r="G28"/>
  <c r="B4" i="47"/>
  <c r="C31" i="15"/>
  <c r="D17" i="14"/>
  <c r="D12"/>
  <c r="E8" i="48"/>
  <c r="G8"/>
  <c r="H8"/>
  <c r="L4" i="22"/>
  <c r="K4"/>
  <c r="J4"/>
  <c r="I4"/>
  <c r="G4"/>
  <c r="F7"/>
  <c r="F4"/>
  <c r="E7"/>
  <c r="E4"/>
  <c r="B19"/>
  <c r="D7"/>
  <c r="D4"/>
  <c r="B15"/>
  <c r="C7"/>
  <c r="B6"/>
  <c r="B5"/>
  <c r="C38" i="15"/>
  <c r="C46" s="1"/>
  <c r="B7" i="22"/>
  <c r="B4"/>
  <c r="C4"/>
  <c r="D38" i="15" l="1"/>
  <c r="E38" l="1"/>
  <c r="D46"/>
</calcChain>
</file>

<file path=xl/sharedStrings.xml><?xml version="1.0" encoding="utf-8"?>
<sst xmlns="http://schemas.openxmlformats.org/spreadsheetml/2006/main" count="1781" uniqueCount="1526">
  <si>
    <t>备注</t>
  </si>
  <si>
    <t>（表一）</t>
  </si>
  <si>
    <t>单位：万元</t>
  </si>
  <si>
    <t>项目</t>
  </si>
  <si>
    <t>预算数</t>
  </si>
  <si>
    <t>决算数</t>
  </si>
  <si>
    <t>完成%</t>
  </si>
  <si>
    <t>超+、短-金额</t>
  </si>
  <si>
    <t xml:space="preserve"> +、-%</t>
  </si>
  <si>
    <t xml:space="preserve"> +、-金额</t>
  </si>
  <si>
    <t>二、非税收入</t>
  </si>
  <si>
    <t xml:space="preserve">    专项收入</t>
  </si>
  <si>
    <t xml:space="preserve">    行政事业性收费收入</t>
  </si>
  <si>
    <t xml:space="preserve">    罚没收入</t>
  </si>
  <si>
    <t xml:space="preserve">    国有资本经营收入</t>
  </si>
  <si>
    <t xml:space="preserve">    其他收入</t>
  </si>
  <si>
    <t>收入总计</t>
  </si>
  <si>
    <t>（表二）</t>
  </si>
  <si>
    <t>调整预算数</t>
  </si>
  <si>
    <t>一、一般公共服务支出</t>
  </si>
  <si>
    <t>公共财政预算支出总计</t>
  </si>
  <si>
    <t>社会保障和就业支出</t>
  </si>
  <si>
    <t xml:space="preserve">  财政对基本医疗保险基金的补助</t>
  </si>
  <si>
    <t>节能环保支出</t>
  </si>
  <si>
    <t>城乡社区支出</t>
  </si>
  <si>
    <t>农林水支出</t>
  </si>
  <si>
    <t>交通运输支出</t>
  </si>
  <si>
    <t>资源勘探信息等支出</t>
  </si>
  <si>
    <t>商业服务业等支出</t>
  </si>
  <si>
    <t>债务付息支出</t>
  </si>
  <si>
    <t>债务发行费用支出</t>
  </si>
  <si>
    <t>科目名称</t>
  </si>
  <si>
    <t>合计</t>
  </si>
  <si>
    <t>对个人和家庭的补助</t>
  </si>
  <si>
    <t>其他支出</t>
  </si>
  <si>
    <t>金额</t>
  </si>
  <si>
    <t>上级补助收入</t>
  </si>
  <si>
    <t>上解支出</t>
  </si>
  <si>
    <t xml:space="preserve">  一般性转移支付收入</t>
  </si>
  <si>
    <t xml:space="preserve">  专项转移支付收入</t>
  </si>
  <si>
    <t>调出资金</t>
  </si>
  <si>
    <t>地方政府债券收入</t>
  </si>
  <si>
    <t>补充预算稳定调节基金</t>
  </si>
  <si>
    <t>上年结余</t>
  </si>
  <si>
    <t>调入资金</t>
  </si>
  <si>
    <t>结转下年支出</t>
  </si>
  <si>
    <t>调入预算稳定调节基金</t>
  </si>
  <si>
    <t>年终累计赤字</t>
  </si>
  <si>
    <t xml:space="preserve">    收入总计</t>
  </si>
  <si>
    <t xml:space="preserve">    支出总计</t>
  </si>
  <si>
    <t>预算科目</t>
  </si>
  <si>
    <t>彩票公益金收入</t>
  </si>
  <si>
    <t xml:space="preserve">  可再生能源电价附加收入安排的支出</t>
  </si>
  <si>
    <t xml:space="preserve">  国有土地使用权出让收入及对应专项债务收入安排的支出</t>
  </si>
  <si>
    <t xml:space="preserve">  城市公用事业附加及对应专项债务收入安排的支出</t>
  </si>
  <si>
    <t xml:space="preserve">  国有土地收益基金及对应专项债务收入安排的支出</t>
  </si>
  <si>
    <t xml:space="preserve">  农业土地开发资金及对应专项债务收入安排的支出</t>
  </si>
  <si>
    <t xml:space="preserve">  城市基础设施配套费及对应专项债务收入安排的支出</t>
  </si>
  <si>
    <t xml:space="preserve">  污水处理费及对应专项债务收入安排的支出</t>
  </si>
  <si>
    <t xml:space="preserve">  新菜地开发建设基金及对应专项债务收入安排的支出</t>
  </si>
  <si>
    <t xml:space="preserve">  大中型水库库区基金及对应专项债务收入安排的支出</t>
  </si>
  <si>
    <t xml:space="preserve">  三峡水库库区基金支出</t>
  </si>
  <si>
    <t xml:space="preserve">  南水北调工程基金及对应专项债务收入安排的支出</t>
  </si>
  <si>
    <t xml:space="preserve">  国家重大水利工程建设基金及对应专项债务收入安排的支出</t>
  </si>
  <si>
    <t xml:space="preserve">  海南省高等级公路车辆通行附加费及对应专项债务收入安排的支出</t>
  </si>
  <si>
    <t xml:space="preserve">  车辆通行费及对应专项债务收入安排的支出</t>
  </si>
  <si>
    <t xml:space="preserve">  港口建设费及对应专项债务收入安排的支出</t>
  </si>
  <si>
    <t xml:space="preserve">  民航发展基金支出</t>
  </si>
  <si>
    <t xml:space="preserve">  散装水泥专项资金及对应专项债务收入安排的支出</t>
  </si>
  <si>
    <t xml:space="preserve">  新型墙体材料专项基金及对应专项债务收入安排的支出</t>
  </si>
  <si>
    <t xml:space="preserve">  农网还贷资金支出</t>
  </si>
  <si>
    <t xml:space="preserve">  旅游发展基金支出</t>
  </si>
  <si>
    <t xml:space="preserve">  彩票发行销售机构业务费安排的支出</t>
  </si>
  <si>
    <t xml:space="preserve">  彩票公益金及对应专项债务收入安排的支出</t>
  </si>
  <si>
    <t xml:space="preserve">  其他政府性基金及对应专项债务收入安排的支出</t>
  </si>
  <si>
    <t>利润收入</t>
  </si>
  <si>
    <t>股利、股息收入</t>
  </si>
  <si>
    <t>产权转让收入</t>
  </si>
  <si>
    <t>清算收入</t>
  </si>
  <si>
    <t>其他国有资本经营预算收入</t>
  </si>
  <si>
    <t>本 年 收 入 合 计</t>
  </si>
  <si>
    <t>解决历史遗留问题及改革成本支出</t>
  </si>
  <si>
    <t>国有企业资本金注入</t>
  </si>
  <si>
    <t>国有企业政策性补贴</t>
  </si>
  <si>
    <t>金融国有资本经营预算支出</t>
  </si>
  <si>
    <t>其他国有资本经营预算支出</t>
  </si>
  <si>
    <t>本 年 支 出 合 计</t>
  </si>
  <si>
    <t>年终结余</t>
  </si>
  <si>
    <t xml:space="preserve">  其他支出</t>
  </si>
  <si>
    <t>预算数</t>
    <phoneticPr fontId="5" type="noConversion"/>
  </si>
  <si>
    <t>单位：万元</t>
    <phoneticPr fontId="5" type="noConversion"/>
  </si>
  <si>
    <t>一般公共预算支出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</si>
  <si>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</si>
  <si>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</si>
  <si>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</si>
  <si>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</si>
  <si>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</si>
  <si>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</si>
  <si>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</si>
  <si>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</si>
  <si>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</si>
  <si>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</si>
  <si>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</si>
  <si>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</si>
  <si>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</si>
  <si>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</si>
  <si>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</si>
  <si>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</si>
  <si>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</si>
  <si>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</si>
  <si>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</si>
  <si>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</si>
  <si>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</si>
  <si>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</si>
  <si>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</si>
  <si>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</si>
  <si>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</si>
  <si>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</si>
  <si>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</si>
  <si>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</si>
  <si>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</si>
  <si>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</si>
  <si>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</si>
  <si>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</si>
  <si>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</si>
  <si>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</si>
  <si>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</si>
  <si>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</si>
  <si>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</si>
  <si>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</si>
  <si>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</si>
  <si>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</si>
  <si>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</si>
  <si>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</si>
  <si>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</si>
  <si>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</si>
  <si>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</si>
  <si>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</si>
  <si>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</si>
  <si>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</si>
  <si>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</si>
  <si>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</si>
  <si>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</si>
  <si>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</si>
  <si>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</si>
  <si>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</si>
  <si>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</si>
  <si>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 xml:space="preserve">    均衡性转移支付收入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</si>
  <si>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</si>
  <si>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</si>
  <si>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</si>
  <si>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</si>
  <si>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</si>
  <si>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</si>
  <si>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</si>
  <si>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</si>
  <si>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</si>
  <si>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</si>
  <si>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</si>
  <si>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</si>
  <si>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</si>
  <si>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</si>
  <si>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</si>
  <si>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</si>
  <si>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</si>
  <si>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</si>
  <si>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</si>
  <si>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级次</t>
    <phoneticPr fontId="5" type="noConversion"/>
  </si>
  <si>
    <t>专项债务</t>
    <phoneticPr fontId="5" type="noConversion"/>
  </si>
  <si>
    <t>限额</t>
    <phoneticPr fontId="5" type="noConversion"/>
  </si>
  <si>
    <t>余额</t>
    <phoneticPr fontId="5" type="noConversion"/>
  </si>
  <si>
    <t>完成预算%</t>
    <phoneticPr fontId="5" type="noConversion"/>
  </si>
  <si>
    <t>收入合计</t>
    <phoneticPr fontId="5" type="noConversion"/>
  </si>
  <si>
    <t>收入总计</t>
    <phoneticPr fontId="5" type="noConversion"/>
  </si>
  <si>
    <t>项目</t>
    <phoneticPr fontId="5" type="noConversion"/>
  </si>
  <si>
    <t>支出合计</t>
    <phoneticPr fontId="5" type="noConversion"/>
  </si>
  <si>
    <t>上解支出</t>
    <phoneticPr fontId="5" type="noConversion"/>
  </si>
  <si>
    <t>补助市县支出</t>
    <phoneticPr fontId="5" type="noConversion"/>
  </si>
  <si>
    <t>调出资金</t>
    <phoneticPr fontId="5" type="noConversion"/>
  </si>
  <si>
    <t>转贷地方政府专项债券支出</t>
    <phoneticPr fontId="5" type="noConversion"/>
  </si>
  <si>
    <t>地方政府专项债券还本支出等</t>
    <phoneticPr fontId="5" type="noConversion"/>
  </si>
  <si>
    <t>支出总计</t>
    <phoneticPr fontId="5" type="noConversion"/>
  </si>
  <si>
    <t>年终结余</t>
    <phoneticPr fontId="5" type="noConversion"/>
  </si>
  <si>
    <t>一.一般公共预算报表</t>
    <phoneticPr fontId="5" type="noConversion"/>
  </si>
  <si>
    <t>二.政府性基金预算报表</t>
    <phoneticPr fontId="5" type="noConversion"/>
  </si>
  <si>
    <t>三.国有资本经营预算报表</t>
    <phoneticPr fontId="5" type="noConversion"/>
  </si>
  <si>
    <t>四.社会保险基金预算报表</t>
    <phoneticPr fontId="5" type="noConversion"/>
  </si>
  <si>
    <t>大中型水库移民后期扶持基金收入</t>
  </si>
  <si>
    <t>废弃电器电子产品处理基金收入</t>
  </si>
  <si>
    <t>国有土地使用权出让相关收入</t>
  </si>
  <si>
    <t>旅游发展基金收入</t>
  </si>
  <si>
    <t>单位：万元</t>
    <phoneticPr fontId="7" type="noConversion"/>
  </si>
  <si>
    <t>三、国防支出</t>
  </si>
  <si>
    <t>四、公共安全支出</t>
  </si>
  <si>
    <t>五、教育支出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</si>
  <si>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</si>
  <si>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</si>
  <si>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</si>
  <si>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</si>
  <si>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</si>
  <si>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</si>
  <si>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</si>
  <si>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</si>
  <si>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</si>
  <si>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</si>
  <si>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</si>
  <si>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十九、住房保障支出</t>
  </si>
  <si>
    <t>解决历史遗留问题及改革成本补助</t>
    <phoneticPr fontId="8" type="noConversion"/>
  </si>
  <si>
    <t>国有企业政策性补贴补助</t>
    <phoneticPr fontId="8" type="noConversion"/>
  </si>
  <si>
    <t>其他国有资本经营预算补助</t>
    <phoneticPr fontId="8" type="noConversion"/>
  </si>
  <si>
    <t>金融国有资本经营预算补助</t>
    <phoneticPr fontId="8" type="noConversion"/>
  </si>
  <si>
    <t>国有企业资本金注入补助</t>
    <phoneticPr fontId="8" type="noConversion"/>
  </si>
  <si>
    <t>单位：万元</t>
    <phoneticPr fontId="8" type="noConversion"/>
  </si>
  <si>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</si>
  <si>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</si>
  <si>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</si>
  <si>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</si>
  <si>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</si>
  <si>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</si>
  <si>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</si>
  <si>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</si>
  <si>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</si>
  <si>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</si>
  <si>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</si>
  <si>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</si>
  <si>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国有资源(资产)有偿使用收入</t>
  </si>
  <si>
    <t>　  契税</t>
    <phoneticPr fontId="5" type="noConversion"/>
  </si>
  <si>
    <t>二、外交支出</t>
  </si>
  <si>
    <t>十七、援助其他地区支出</t>
  </si>
  <si>
    <t>二十、粮油物资储备支出</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</si>
  <si>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</si>
  <si>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</si>
  <si>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</si>
  <si>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</si>
  <si>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</si>
  <si>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</si>
  <si>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</si>
  <si>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</si>
  <si>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</si>
  <si>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人力资源事务</t>
  </si>
  <si>
    <t xml:space="preserve">  纪检监察事务</t>
  </si>
  <si>
    <t xml:space="preserve">  商贸事务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</si>
  <si>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</si>
  <si>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</si>
  <si>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</si>
  <si>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</si>
  <si>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</si>
  <si>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</si>
  <si>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</si>
  <si>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公共安全支出</t>
  </si>
  <si>
    <t xml:space="preserve">  公安</t>
  </si>
  <si>
    <t xml:space="preserve">  检察</t>
  </si>
  <si>
    <t xml:space="preserve">  法院</t>
  </si>
  <si>
    <t xml:space="preserve">  司法</t>
  </si>
  <si>
    <t>教育支出</t>
  </si>
  <si>
    <t xml:space="preserve">  教育管理事务</t>
  </si>
  <si>
    <t xml:space="preserve">  普通教育</t>
  </si>
  <si>
    <t xml:space="preserve">  职业教育</t>
  </si>
  <si>
    <t xml:space="preserve">  进修及培训</t>
  </si>
  <si>
    <t xml:space="preserve">  教育费附加安排的支出</t>
  </si>
  <si>
    <t>科学技术支出</t>
  </si>
  <si>
    <t xml:space="preserve">  科学技术管理事务</t>
  </si>
  <si>
    <t xml:space="preserve">  技术研究与开发</t>
  </si>
  <si>
    <t xml:space="preserve">  科学技术普及</t>
  </si>
  <si>
    <t xml:space="preserve">  文物</t>
  </si>
  <si>
    <t xml:space="preserve">  体育</t>
  </si>
  <si>
    <t xml:space="preserve">  人力资源和社会保障管理事务</t>
  </si>
  <si>
    <t xml:space="preserve">  民政管理事务</t>
  </si>
  <si>
    <t xml:space="preserve">  行政事业单位离退休</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</si>
  <si>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</si>
  <si>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</si>
  <si>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</si>
  <si>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</si>
  <si>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</si>
  <si>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</si>
  <si>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</si>
  <si>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</si>
  <si>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</si>
  <si>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其他生活救助</t>
  </si>
  <si>
    <t xml:space="preserve">  财政对基本养老保险基金的补助</t>
  </si>
  <si>
    <t xml:space="preserve">  财政对其他社会保险基金的补助</t>
  </si>
  <si>
    <t xml:space="preserve">  公立医院</t>
  </si>
  <si>
    <t xml:space="preserve">  基层医疗卫生机构</t>
  </si>
  <si>
    <t xml:space="preserve">  公共卫生</t>
  </si>
  <si>
    <t xml:space="preserve">  计划生育事务</t>
  </si>
  <si>
    <t xml:space="preserve">  行政事业单位医疗</t>
  </si>
  <si>
    <t xml:space="preserve">  医疗救助</t>
  </si>
  <si>
    <t xml:space="preserve">  环境保护管理事务</t>
  </si>
  <si>
    <t xml:space="preserve">  污染防治</t>
  </si>
  <si>
    <t xml:space="preserve">  自然生态保护</t>
  </si>
  <si>
    <t xml:space="preserve">  退耕还林</t>
  </si>
  <si>
    <t xml:space="preserve">  能源管理事务</t>
  </si>
  <si>
    <t xml:space="preserve">  城乡社区管理事务</t>
  </si>
  <si>
    <t xml:space="preserve">  城乡社区公共设施</t>
  </si>
  <si>
    <t xml:space="preserve">  农业</t>
  </si>
  <si>
    <t xml:space="preserve">  水利</t>
  </si>
  <si>
    <t xml:space="preserve">  扶贫</t>
  </si>
  <si>
    <t xml:space="preserve">  农业综合开发</t>
  </si>
  <si>
    <t xml:space="preserve">  农村综合改革</t>
  </si>
  <si>
    <t xml:space="preserve">  普惠金融发展支出</t>
  </si>
  <si>
    <t xml:space="preserve">  公路水路运输</t>
  </si>
  <si>
    <t xml:space="preserve">  成品油价格改革对交通运输的补贴</t>
  </si>
  <si>
    <t xml:space="preserve">  车辆购置税支出</t>
  </si>
  <si>
    <t xml:space="preserve">  制造业</t>
  </si>
  <si>
    <t xml:space="preserve">  工业和信息产业监管</t>
  </si>
  <si>
    <t xml:space="preserve">  支持中小企业发展和管理支出</t>
  </si>
  <si>
    <t xml:space="preserve">  商业流通事务</t>
  </si>
  <si>
    <t xml:space="preserve">  涉外发展服务支出</t>
  </si>
  <si>
    <t xml:space="preserve">  地震事务</t>
  </si>
  <si>
    <t xml:space="preserve">  气象事务</t>
  </si>
  <si>
    <t>住房保障支出</t>
  </si>
  <si>
    <t xml:space="preserve">  保障性安居工程支出</t>
  </si>
  <si>
    <t xml:space="preserve">  住房改革支出</t>
  </si>
  <si>
    <t>粮油物资储备支出</t>
  </si>
  <si>
    <t xml:space="preserve">  粮油事务</t>
  </si>
  <si>
    <t xml:space="preserve">  粮油储备</t>
  </si>
  <si>
    <t>其他支出(类)</t>
  </si>
  <si>
    <t xml:space="preserve">  其他支出(款)</t>
  </si>
  <si>
    <t xml:space="preserve">  地方政府一般债务付息支出</t>
  </si>
  <si>
    <t xml:space="preserve">  地方政府一般债务发行费用支出</t>
  </si>
  <si>
    <t>表四</t>
    <phoneticPr fontId="11" type="noConversion"/>
  </si>
  <si>
    <t>地方公共财政收入</t>
    <phoneticPr fontId="5" type="noConversion"/>
  </si>
  <si>
    <t>地方政府债券还本</t>
    <phoneticPr fontId="5" type="noConversion"/>
  </si>
  <si>
    <t>返还性收入</t>
    <phoneticPr fontId="5" type="noConversion"/>
  </si>
  <si>
    <t>表六</t>
    <phoneticPr fontId="5" type="noConversion"/>
  </si>
  <si>
    <t xml:space="preserve">      说明：商南县对乡镇财政管理体制是实行乡财乡用县监管，预算统编、账户统设、经费统管，乡镇不单独设立金库，作为县级的一个预算单位进行管理。</t>
    <phoneticPr fontId="13" type="noConversion"/>
  </si>
  <si>
    <t>表七</t>
    <phoneticPr fontId="5" type="noConversion"/>
  </si>
  <si>
    <t>城关街道办</t>
    <phoneticPr fontId="5" type="noConversion"/>
  </si>
  <si>
    <t>富水镇</t>
    <phoneticPr fontId="5" type="noConversion"/>
  </si>
  <si>
    <t>试马镇</t>
    <phoneticPr fontId="5" type="noConversion"/>
  </si>
  <si>
    <t>赵川镇</t>
    <phoneticPr fontId="5" type="noConversion"/>
  </si>
  <si>
    <t>湘河镇</t>
    <phoneticPr fontId="5" type="noConversion"/>
  </si>
  <si>
    <t>金丝峡镇</t>
    <phoneticPr fontId="5" type="noConversion"/>
  </si>
  <si>
    <t>过风楼镇</t>
    <phoneticPr fontId="5" type="noConversion"/>
  </si>
  <si>
    <t>清油河镇</t>
    <phoneticPr fontId="5" type="noConversion"/>
  </si>
  <si>
    <t>青山镇</t>
    <phoneticPr fontId="5" type="noConversion"/>
  </si>
  <si>
    <t>十里坪镇</t>
    <phoneticPr fontId="5" type="noConversion"/>
  </si>
  <si>
    <t>税收收入</t>
  </si>
  <si>
    <t xml:space="preserve">  增值税</t>
  </si>
  <si>
    <t xml:space="preserve">    国内增值税</t>
  </si>
  <si>
    <t xml:space="preserve">      国有企业增值税</t>
  </si>
  <si>
    <t xml:space="preserve">      集体企业增值税</t>
  </si>
  <si>
    <t xml:space="preserve">      股份制企业增值税</t>
  </si>
  <si>
    <t xml:space="preserve">      私营企业增值税</t>
  </si>
  <si>
    <t xml:space="preserve">      其他增值税</t>
  </si>
  <si>
    <t xml:space="preserve">      增值税税款滞纳金、罚款收入</t>
  </si>
  <si>
    <t xml:space="preserve">    改征增值税(项)</t>
  </si>
  <si>
    <t xml:space="preserve">      改征增值税(目)</t>
  </si>
  <si>
    <t xml:space="preserve">      改征增值税税款滞纳金、罚款收入</t>
  </si>
  <si>
    <t xml:space="preserve">  企业所得税</t>
  </si>
  <si>
    <t xml:space="preserve">    其他国有企业所得税</t>
  </si>
  <si>
    <t xml:space="preserve">    集体企业所得税</t>
  </si>
  <si>
    <t xml:space="preserve">    股份制企业所得税</t>
  </si>
  <si>
    <t xml:space="preserve">      其他股份制企业所得税</t>
  </si>
  <si>
    <t xml:space="preserve">    私营企业所得税</t>
  </si>
  <si>
    <t xml:space="preserve">    其他企业所得税</t>
  </si>
  <si>
    <t xml:space="preserve">    企业所得税税款滞纳金、罚款、加收利息收入</t>
  </si>
  <si>
    <t xml:space="preserve">      内资企业所得税税款滞纳金、罚款、加收利息收入</t>
  </si>
  <si>
    <t xml:space="preserve">  个人所得税(款)</t>
  </si>
  <si>
    <t xml:space="preserve">    个人所得税(项)</t>
  </si>
  <si>
    <t xml:space="preserve">      其他个人所得税</t>
  </si>
  <si>
    <t xml:space="preserve">  资源税</t>
  </si>
  <si>
    <t xml:space="preserve">    水资源税收入</t>
  </si>
  <si>
    <t xml:space="preserve">    其他资源税</t>
  </si>
  <si>
    <t xml:space="preserve">  城市维护建设税</t>
  </si>
  <si>
    <t xml:space="preserve">    国有企业城市维护建设税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</si>
  <si>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</si>
  <si>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</si>
  <si>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</si>
  <si>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</si>
  <si>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私营企业城市维护建设税</t>
  </si>
  <si>
    <t xml:space="preserve">    其他城市维护建设税</t>
  </si>
  <si>
    <t xml:space="preserve">    城市维护建设税税款滞纳金、罚款收入</t>
  </si>
  <si>
    <t xml:space="preserve">  房产税</t>
  </si>
  <si>
    <t xml:space="preserve">    国有企业房产税</t>
  </si>
  <si>
    <t xml:space="preserve">    集体企业房产税</t>
  </si>
  <si>
    <t xml:space="preserve">    股份制企业房产税</t>
  </si>
  <si>
    <t xml:space="preserve">    联营企业房产税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</si>
  <si>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</si>
  <si>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</si>
  <si>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</si>
  <si>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</si>
  <si>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</si>
  <si>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</si>
  <si>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</si>
  <si>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</si>
  <si>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</si>
  <si>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</si>
  <si>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</si>
  <si>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</si>
  <si>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其他城镇土地使用税</t>
  </si>
  <si>
    <t xml:space="preserve">    城镇土地使用税税款滞纳金、罚款收入</t>
  </si>
  <si>
    <t xml:space="preserve">  土地增值税</t>
  </si>
  <si>
    <t xml:space="preserve">    国有企业土地增值税</t>
  </si>
  <si>
    <t xml:space="preserve">    股份制企业土地增值税</t>
  </si>
  <si>
    <t xml:space="preserve">    私营企业土地增值税</t>
  </si>
  <si>
    <t xml:space="preserve">    其他土地增值税</t>
  </si>
  <si>
    <t xml:space="preserve">  车船税(款)</t>
  </si>
  <si>
    <t xml:space="preserve">    车船税(项)</t>
  </si>
  <si>
    <t xml:space="preserve">  耕地占用税(款)</t>
  </si>
  <si>
    <t xml:space="preserve">    耕地占用税(项)</t>
  </si>
  <si>
    <t xml:space="preserve">  契税(款)</t>
  </si>
  <si>
    <t xml:space="preserve">    契税(项)</t>
  </si>
  <si>
    <t xml:space="preserve">    契税税款滞纳金、罚款收入</t>
  </si>
  <si>
    <t xml:space="preserve">  环境保护税(款)</t>
  </si>
  <si>
    <t xml:space="preserve">    环境保护税(项)</t>
  </si>
  <si>
    <t>非税收入</t>
  </si>
  <si>
    <t xml:space="preserve">  专项收入</t>
  </si>
  <si>
    <t xml:space="preserve">    教育费附加收入(项)</t>
  </si>
  <si>
    <t xml:space="preserve">      教育费附加收入(目)</t>
  </si>
  <si>
    <t xml:space="preserve">    地方教育附加收入</t>
  </si>
  <si>
    <t xml:space="preserve">    残疾人就业保障金收入</t>
  </si>
  <si>
    <t xml:space="preserve">    森林植被恢复费</t>
  </si>
  <si>
    <t xml:space="preserve">    水利建设专项收入</t>
  </si>
  <si>
    <t xml:space="preserve">    其他专项收入(项)</t>
  </si>
  <si>
    <t xml:space="preserve">      广告收入</t>
  </si>
  <si>
    <t xml:space="preserve">  行政事业性收费收入</t>
  </si>
  <si>
    <t xml:space="preserve">    公安行政事业性收费收入</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</si>
  <si>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</si>
  <si>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</si>
  <si>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</si>
  <si>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</si>
  <si>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</si>
  <si>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</si>
  <si>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法院行政事业性收费收入</t>
  </si>
  <si>
    <t xml:space="preserve">      诉讼费</t>
  </si>
  <si>
    <t xml:space="preserve">    司法行政事业性收费收入</t>
  </si>
  <si>
    <t xml:space="preserve">    财政行政事业性收费收入</t>
  </si>
  <si>
    <t xml:space="preserve">      其他缴入国库的财政行政事业性收费</t>
  </si>
  <si>
    <t xml:space="preserve">      社会抚养费</t>
  </si>
  <si>
    <t xml:space="preserve">    人防办行政事业性收费收入</t>
  </si>
  <si>
    <t xml:space="preserve">      防空地下室易地建设费</t>
  </si>
  <si>
    <t xml:space="preserve">      耕地开垦费</t>
  </si>
  <si>
    <t xml:space="preserve">    建设行政事业性收费收入</t>
  </si>
  <si>
    <t xml:space="preserve">      城市道路占用挖掘费</t>
  </si>
  <si>
    <t xml:space="preserve">      其他缴入国库的建设行政事业性收费</t>
  </si>
  <si>
    <t xml:space="preserve">    水利行政事业性收费收入</t>
  </si>
  <si>
    <t xml:space="preserve">      水土保持补偿费</t>
  </si>
  <si>
    <t xml:space="preserve">  罚没收入</t>
  </si>
  <si>
    <t xml:space="preserve">    一般罚没收入</t>
  </si>
  <si>
    <t xml:space="preserve">      公安罚没收入</t>
  </si>
  <si>
    <t xml:space="preserve">      法院罚没收入</t>
  </si>
  <si>
    <t xml:space="preserve">      税务部门罚没收入</t>
  </si>
  <si>
    <t xml:space="preserve">      卫生罚没收入</t>
  </si>
  <si>
    <t xml:space="preserve">      检验检疫罚没收入</t>
  </si>
  <si>
    <t xml:space="preserve">      其他一般罚没收入</t>
  </si>
  <si>
    <t xml:space="preserve">  国有资源(资产)有偿使用收入</t>
  </si>
  <si>
    <t xml:space="preserve">    利息收入</t>
  </si>
  <si>
    <t xml:space="preserve">      国库存款利息收入</t>
  </si>
  <si>
    <t xml:space="preserve">      财政专户存款利息收入</t>
  </si>
  <si>
    <t xml:space="preserve">      其他利息收入</t>
  </si>
  <si>
    <t xml:space="preserve">    非经营性国有资产收入</t>
  </si>
  <si>
    <t xml:space="preserve">      行政单位国有资产出租、出借收入</t>
  </si>
  <si>
    <t xml:space="preserve">      行政单位国有资产处置收入</t>
  </si>
  <si>
    <t xml:space="preserve">    矿产资源专项收入</t>
  </si>
  <si>
    <t xml:space="preserve">    其他国有资源(资产)有偿使用收入</t>
  </si>
  <si>
    <t xml:space="preserve">  政府住房基金收入</t>
  </si>
  <si>
    <t xml:space="preserve">    其他政府住房基金收入</t>
  </si>
  <si>
    <t xml:space="preserve">  其他收入(款)</t>
  </si>
  <si>
    <t xml:space="preserve">    其他收入(项)</t>
  </si>
  <si>
    <t>表三                                                                                   单位:万元</t>
    <phoneticPr fontId="13" type="noConversion"/>
  </si>
  <si>
    <t>表五</t>
    <phoneticPr fontId="5" type="noConversion"/>
  </si>
  <si>
    <t>单位：万元</t>
    <phoneticPr fontId="5" type="noConversion"/>
  </si>
  <si>
    <t>全县公共财政支出</t>
    <phoneticPr fontId="5" type="noConversion"/>
  </si>
  <si>
    <t>全县公共财政支出</t>
    <phoneticPr fontId="13" type="noConversion"/>
  </si>
  <si>
    <t>一、一般性转移支付收入</t>
    <phoneticPr fontId="5" type="noConversion"/>
  </si>
  <si>
    <t>二、专项转移支付收入</t>
    <phoneticPr fontId="5" type="noConversion"/>
  </si>
  <si>
    <t>单位：万元</t>
    <phoneticPr fontId="5" type="noConversion"/>
  </si>
  <si>
    <t>级次</t>
    <phoneticPr fontId="5" type="noConversion"/>
  </si>
  <si>
    <t>一般债务</t>
    <phoneticPr fontId="5" type="noConversion"/>
  </si>
  <si>
    <t>限额</t>
    <phoneticPr fontId="5" type="noConversion"/>
  </si>
  <si>
    <t>余额</t>
    <phoneticPr fontId="5" type="noConversion"/>
  </si>
  <si>
    <t>全县</t>
    <phoneticPr fontId="5" type="noConversion"/>
  </si>
  <si>
    <t>县本级</t>
    <phoneticPr fontId="5" type="noConversion"/>
  </si>
  <si>
    <t>表九</t>
    <phoneticPr fontId="5" type="noConversion"/>
  </si>
  <si>
    <t>单位：万元</t>
    <phoneticPr fontId="5" type="noConversion"/>
  </si>
  <si>
    <t>完成预算%</t>
    <phoneticPr fontId="5" type="noConversion"/>
  </si>
  <si>
    <t>一、国有土地收益基金收入</t>
    <phoneticPr fontId="5" type="noConversion"/>
  </si>
  <si>
    <t>二、农业土地开发资金收入</t>
    <phoneticPr fontId="5" type="noConversion"/>
  </si>
  <si>
    <t>三、国有土地使用权出让收入</t>
    <phoneticPr fontId="5" type="noConversion"/>
  </si>
  <si>
    <t>四、彩票公益金收入</t>
    <phoneticPr fontId="5" type="noConversion"/>
  </si>
  <si>
    <t>五、城市基础设施配套费收入</t>
    <phoneticPr fontId="5" type="noConversion"/>
  </si>
  <si>
    <t>六、污水处理费收入</t>
    <phoneticPr fontId="5" type="noConversion"/>
  </si>
  <si>
    <t>七、其他政府性基金收入</t>
    <phoneticPr fontId="5" type="noConversion"/>
  </si>
  <si>
    <t>八、彩票发行机构和彩票销售机构的业务费用</t>
    <phoneticPr fontId="5" type="noConversion"/>
  </si>
  <si>
    <r>
      <rPr>
        <b/>
        <sz val="14"/>
        <color indexed="8"/>
        <rFont val="仿宋"/>
        <family val="3"/>
        <charset val="134"/>
      </rPr>
      <t>收入总计</t>
    </r>
    <phoneticPr fontId="5" type="noConversion"/>
  </si>
  <si>
    <t>上年结余收入</t>
    <phoneticPr fontId="5" type="noConversion"/>
  </si>
  <si>
    <t>单位:万元</t>
  </si>
  <si>
    <t>城关街道办</t>
    <phoneticPr fontId="5" type="noConversion"/>
  </si>
  <si>
    <t>富水镇</t>
    <phoneticPr fontId="5" type="noConversion"/>
  </si>
  <si>
    <t>试马镇</t>
    <phoneticPr fontId="5" type="noConversion"/>
  </si>
  <si>
    <t>赵川镇</t>
    <phoneticPr fontId="5" type="noConversion"/>
  </si>
  <si>
    <t>湘河镇</t>
    <phoneticPr fontId="5" type="noConversion"/>
  </si>
  <si>
    <t>金丝峡镇</t>
    <phoneticPr fontId="5" type="noConversion"/>
  </si>
  <si>
    <t>过风楼镇</t>
    <phoneticPr fontId="5" type="noConversion"/>
  </si>
  <si>
    <t>清油河镇</t>
    <phoneticPr fontId="5" type="noConversion"/>
  </si>
  <si>
    <t>青山镇</t>
    <phoneticPr fontId="5" type="noConversion"/>
  </si>
  <si>
    <t>十里坪镇</t>
    <phoneticPr fontId="5" type="noConversion"/>
  </si>
  <si>
    <t>县本级</t>
    <phoneticPr fontId="5" type="noConversion"/>
  </si>
  <si>
    <t xml:space="preserve">    贫困地区转移支付收入</t>
  </si>
  <si>
    <t xml:space="preserve">    所得税基数返还收入</t>
  </si>
  <si>
    <t xml:space="preserve">    其他一般性转移支付收入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</si>
  <si>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</si>
  <si>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</si>
  <si>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</si>
  <si>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</si>
  <si>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</si>
  <si>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</si>
  <si>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</si>
  <si>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</si>
  <si>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</si>
  <si>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</si>
  <si>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</si>
  <si>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</si>
  <si>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</si>
  <si>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</si>
  <si>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</si>
  <si>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</si>
  <si>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</si>
  <si>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</si>
  <si>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</si>
  <si>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</si>
  <si>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表八</t>
    <phoneticPr fontId="22" type="noConversion"/>
  </si>
  <si>
    <t>表十二</t>
    <phoneticPr fontId="5" type="noConversion"/>
  </si>
  <si>
    <t>表十七</t>
    <phoneticPr fontId="5" type="noConversion"/>
  </si>
  <si>
    <t>表十八</t>
    <phoneticPr fontId="5" type="noConversion"/>
  </si>
  <si>
    <t>表二十</t>
    <phoneticPr fontId="6" type="noConversion"/>
  </si>
  <si>
    <t>说明：县级对镇办没有转移支付补助，此表为空表。</t>
    <phoneticPr fontId="8" type="noConversion"/>
  </si>
  <si>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</si>
  <si>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</si>
  <si>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</si>
  <si>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</si>
  <si>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</si>
  <si>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</si>
  <si>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</si>
  <si>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</si>
  <si>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</si>
  <si>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</si>
  <si>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</si>
  <si>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</si>
  <si>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</si>
  <si>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</si>
  <si>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</si>
  <si>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</si>
  <si>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</si>
  <si>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</si>
  <si>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</si>
  <si>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商南县2018年本级“三公经费”支出预算表</t>
  </si>
  <si>
    <t>表十七</t>
  </si>
  <si>
    <t>2017年“三公经费”财政拨款预算数</t>
  </si>
  <si>
    <t>因公出国（境）费</t>
  </si>
  <si>
    <t>公务用车购置费</t>
  </si>
  <si>
    <t>公务用车运行费</t>
  </si>
  <si>
    <t>公务接待费</t>
  </si>
  <si>
    <t xml:space="preserve"> 注：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2、三公经费作为单位标准公用经费的其中数，按单位填报数进行支出控制。  
     3、今年因公出国（境）经费为经审批因公出国（境）1人1次的费用。
     4、三公经费预算，相比去年同期，都有不成程度的减少，主要原因是在预算编制时，一般性支出只减不增，调整支出结构，三公经费同比减少，但我县三公经费基数已经很低， 下降空间有限，故降低比例不高。      </t>
  </si>
  <si>
    <t>单位：万元</t>
    <phoneticPr fontId="23" type="noConversion"/>
  </si>
  <si>
    <t>项目</t>
    <phoneticPr fontId="23" type="noConversion"/>
  </si>
  <si>
    <t>合计</t>
    <phoneticPr fontId="23" type="noConversion"/>
  </si>
  <si>
    <t>表十三</t>
    <phoneticPr fontId="5" type="noConversion"/>
  </si>
  <si>
    <t>表十四</t>
    <phoneticPr fontId="22" type="noConversion"/>
  </si>
  <si>
    <t>表十五</t>
    <phoneticPr fontId="5" type="noConversion"/>
  </si>
  <si>
    <t>表十六                                                                                         单位：万元</t>
    <phoneticPr fontId="7" type="noConversion"/>
  </si>
  <si>
    <t>表十九</t>
    <phoneticPr fontId="5" type="noConversion"/>
  </si>
  <si>
    <t>表二十一</t>
    <phoneticPr fontId="6" type="noConversion"/>
  </si>
  <si>
    <t>表二十二</t>
    <phoneticPr fontId="6" type="noConversion"/>
  </si>
  <si>
    <t>表二十三</t>
    <phoneticPr fontId="5" type="noConversion"/>
  </si>
  <si>
    <t>表二十四</t>
    <phoneticPr fontId="5" type="noConversion"/>
  </si>
  <si>
    <t>表二十五</t>
    <phoneticPr fontId="5" type="noConversion"/>
  </si>
  <si>
    <t>表一、2019年度商南县一般公共预算收入决算总表</t>
    <phoneticPr fontId="5" type="noConversion"/>
  </si>
  <si>
    <t xml:space="preserve">表二、2019年度商南县一般公共预算支出决算总表								</t>
    <phoneticPr fontId="5" type="noConversion"/>
  </si>
  <si>
    <t>表三、2019年度商南县一般公共预算收入决算明细表</t>
    <phoneticPr fontId="5" type="noConversion"/>
  </si>
  <si>
    <t>表四、2019年度商南县一般公共预算支出功能分类明细表</t>
    <phoneticPr fontId="5" type="noConversion"/>
  </si>
  <si>
    <t>表五、2019年度商南县一般公共预算支出决算经济分类明细表</t>
    <phoneticPr fontId="5" type="noConversion"/>
  </si>
  <si>
    <t>表六、2019年度商南县一般公共预算收支平衡情况表</t>
    <phoneticPr fontId="5" type="noConversion"/>
  </si>
  <si>
    <t>表七、2019年度商南县县本级一般公共预算收支平衡情况表</t>
    <phoneticPr fontId="5" type="noConversion"/>
  </si>
  <si>
    <t>表八、2019年度商南县公共预算税收返还和转移支付补助收入明细表</t>
    <phoneticPr fontId="5" type="noConversion"/>
  </si>
  <si>
    <t>表九、2019年度县对镇（办）公共预算转移支付补助明细表</t>
    <phoneticPr fontId="5" type="noConversion"/>
  </si>
  <si>
    <t>表十、2019年度商南县“三公经费”预算执行情况表</t>
    <phoneticPr fontId="5" type="noConversion"/>
  </si>
  <si>
    <t>表十一、2019年全县及县级地方政府一般债务限额和余额表</t>
    <phoneticPr fontId="5" type="noConversion"/>
  </si>
  <si>
    <t>表十二、2019年度商南县政府性基金预算收入决算总表</t>
    <phoneticPr fontId="5" type="noConversion"/>
  </si>
  <si>
    <t>表十三、2019年度商南县政府性基金预算支出决算总表</t>
    <phoneticPr fontId="5" type="noConversion"/>
  </si>
  <si>
    <t>表十四、2019年度商南县政府性基金预算收入决算明细表</t>
    <phoneticPr fontId="5" type="noConversion"/>
  </si>
  <si>
    <t>表十五、2019年度商南县政府性基金预算支出决算功能分类明细表</t>
    <phoneticPr fontId="5" type="noConversion"/>
  </si>
  <si>
    <t>表十六、2019年度县对镇（办）政府性基金预算转移支付补助情况表</t>
    <phoneticPr fontId="5" type="noConversion"/>
  </si>
  <si>
    <t>表十七、2019年度全县和县级地方政府专项债务限额和余额情况表</t>
    <phoneticPr fontId="5" type="noConversion"/>
  </si>
  <si>
    <t>表十八、2019年度商南县国有资本经营预算收入决算总表（空表）</t>
    <phoneticPr fontId="5" type="noConversion"/>
  </si>
  <si>
    <t>表十九、2019年度商南县国有资本经营预算支出决算总表（空表）</t>
    <phoneticPr fontId="5" type="noConversion"/>
  </si>
  <si>
    <t>表二十、2019年度商南县国有资本经营预算收入决算明细表（空表）</t>
    <phoneticPr fontId="5" type="noConversion"/>
  </si>
  <si>
    <t>表二十一、2019年度商南县国有资本经营预算支出决算明细表（空表）</t>
    <phoneticPr fontId="5" type="noConversion"/>
  </si>
  <si>
    <t>表二十二、2019年度县对镇（街道办）国有资本经营预算转移支付情况表（空表）</t>
    <phoneticPr fontId="5" type="noConversion"/>
  </si>
  <si>
    <t>表二十三、2019年度商南县社会保险基金收支情况总表</t>
    <phoneticPr fontId="5" type="noConversion"/>
  </si>
  <si>
    <t>表二十四、2019年商南县社会保险基金收入情况表</t>
    <phoneticPr fontId="5" type="noConversion"/>
  </si>
  <si>
    <t>表二十五、2019年度商南县社会保险基金支出情况表</t>
    <phoneticPr fontId="5" type="noConversion"/>
  </si>
  <si>
    <t>2019年</t>
    <phoneticPr fontId="5" type="noConversion"/>
  </si>
  <si>
    <t>2019年决算比预算</t>
    <phoneticPr fontId="5" type="noConversion"/>
  </si>
  <si>
    <t>20119年决算比上年</t>
    <phoneticPr fontId="5" type="noConversion"/>
  </si>
  <si>
    <t xml:space="preserve">    环境保护税及其他税收收入</t>
    <phoneticPr fontId="5" type="noConversion"/>
  </si>
  <si>
    <t xml:space="preserve">    政府住房基金收入</t>
    <phoneticPr fontId="5" type="noConversion"/>
  </si>
  <si>
    <t xml:space="preserve">    捐赠收入</t>
    <phoneticPr fontId="5" type="noConversion"/>
  </si>
  <si>
    <t>2018年决算数</t>
    <phoneticPr fontId="5" type="noConversion"/>
  </si>
  <si>
    <t>十八、自然资源海洋气象等支出</t>
    <phoneticPr fontId="5" type="noConversion"/>
  </si>
  <si>
    <t>灾害防治及应急管理支出</t>
  </si>
  <si>
    <t>二十一、灾害防治及应急管理支出</t>
    <phoneticPr fontId="5" type="noConversion"/>
  </si>
  <si>
    <t>二十二、预备费</t>
    <phoneticPr fontId="5" type="noConversion"/>
  </si>
  <si>
    <t>二十三、其他支出</t>
    <phoneticPr fontId="5" type="noConversion"/>
  </si>
  <si>
    <t>二十四、债务还本付息支出</t>
    <phoneticPr fontId="5" type="noConversion"/>
  </si>
  <si>
    <t>二十五、债务发行费用支出</t>
    <phoneticPr fontId="5" type="noConversion"/>
  </si>
  <si>
    <t>2019年决算
比上年</t>
    <phoneticPr fontId="5" type="noConversion"/>
  </si>
  <si>
    <t>科目编码</t>
  </si>
  <si>
    <t>一般公共预算收入</t>
  </si>
  <si>
    <t xml:space="preserve">      联营企业增值税</t>
  </si>
  <si>
    <t xml:space="preserve">      港澳台和外商投资企业增值税</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</si>
  <si>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</si>
  <si>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</si>
  <si>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</si>
  <si>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</si>
  <si>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</si>
  <si>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</si>
  <si>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</si>
  <si>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</si>
  <si>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</si>
  <si>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</si>
  <si>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</si>
  <si>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</si>
  <si>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</si>
  <si>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</si>
  <si>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</si>
  <si>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</si>
  <si>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</si>
  <si>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</si>
  <si>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</si>
  <si>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</si>
  <si>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</si>
  <si>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</si>
  <si>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</si>
  <si>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</si>
  <si>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</si>
  <si>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中国铁路总公司改征增值税待分配收入</t>
  </si>
  <si>
    <t xml:space="preserve">      中国铁路总公司改征增值税收入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</si>
  <si>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</si>
  <si>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</si>
  <si>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</si>
  <si>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</si>
  <si>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</si>
  <si>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</si>
  <si>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</si>
  <si>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</si>
  <si>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</si>
  <si>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</si>
  <si>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</si>
  <si>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</si>
  <si>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</si>
  <si>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</si>
  <si>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</si>
  <si>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</si>
  <si>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</si>
  <si>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</si>
  <si>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</si>
  <si>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</si>
  <si>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</si>
  <si>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</si>
  <si>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</si>
  <si>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</si>
  <si>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</si>
  <si>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</si>
  <si>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</si>
  <si>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</si>
  <si>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</si>
  <si>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</si>
  <si>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</si>
  <si>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</si>
  <si>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</si>
  <si>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</si>
  <si>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</si>
  <si>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</si>
  <si>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</si>
  <si>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</si>
  <si>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</si>
  <si>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</si>
  <si>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</si>
  <si>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</si>
  <si>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</si>
  <si>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</si>
  <si>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</si>
  <si>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</si>
  <si>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</si>
  <si>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</si>
  <si>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</si>
  <si>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</si>
  <si>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</si>
  <si>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</si>
  <si>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</si>
  <si>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</si>
  <si>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</si>
  <si>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</si>
  <si>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</si>
  <si>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</si>
  <si>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</si>
  <si>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</si>
  <si>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</si>
  <si>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</si>
  <si>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</si>
  <si>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</si>
  <si>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</si>
  <si>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</si>
  <si>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</si>
  <si>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</si>
  <si>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</si>
  <si>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</si>
  <si>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</si>
  <si>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</si>
  <si>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</si>
  <si>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</si>
  <si>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</si>
  <si>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</si>
  <si>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</si>
  <si>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</si>
  <si>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</si>
  <si>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</si>
  <si>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</si>
  <si>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</si>
  <si>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</si>
  <si>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</si>
  <si>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</si>
  <si>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</si>
  <si>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</si>
  <si>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</si>
  <si>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</si>
  <si>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</si>
  <si>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</si>
  <si>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</si>
  <si>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</si>
  <si>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</si>
  <si>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</si>
  <si>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</si>
  <si>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</si>
  <si>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</si>
  <si>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</si>
  <si>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</si>
  <si>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</si>
  <si>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</si>
  <si>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</si>
  <si>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</si>
  <si>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</si>
  <si>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</si>
  <si>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</si>
  <si>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</si>
  <si>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</si>
  <si>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</si>
  <si>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</si>
  <si>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</si>
  <si>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</si>
  <si>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</si>
  <si>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</si>
  <si>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</si>
  <si>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</si>
  <si>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</si>
  <si>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</si>
  <si>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</si>
  <si>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</si>
  <si>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</si>
  <si>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</si>
  <si>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</si>
  <si>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</si>
  <si>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</si>
  <si>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</si>
  <si>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</si>
  <si>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</si>
  <si>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</si>
  <si>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</si>
  <si>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</si>
  <si>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</si>
  <si>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</si>
  <si>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</si>
  <si>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</si>
  <si>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</si>
  <si>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</si>
  <si>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</si>
  <si>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</si>
  <si>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</si>
  <si>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</si>
  <si>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</si>
  <si>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</si>
  <si>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</si>
  <si>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</si>
  <si>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</si>
  <si>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</si>
  <si>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</si>
  <si>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</si>
  <si>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</si>
  <si>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</si>
  <si>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</si>
  <si>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</si>
  <si>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</si>
  <si>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</si>
  <si>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</si>
  <si>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</si>
  <si>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</si>
  <si>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</si>
  <si>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</si>
  <si>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</si>
  <si>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</si>
  <si>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</si>
  <si>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</si>
  <si>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</si>
  <si>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</si>
  <si>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</si>
  <si>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</si>
  <si>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</si>
  <si>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</si>
  <si>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</si>
  <si>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</si>
  <si>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</si>
  <si>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</si>
  <si>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</si>
  <si>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</si>
  <si>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</si>
  <si>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</si>
  <si>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</si>
  <si>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</si>
  <si>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</si>
  <si>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</si>
  <si>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</si>
  <si>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</si>
  <si>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</si>
  <si>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</si>
  <si>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储蓄存款利息所得税</t>
  </si>
  <si>
    <t xml:space="preserve">      军队个人所得税</t>
  </si>
  <si>
    <t xml:space="preserve">    个人所得税汇算清缴退税</t>
  </si>
  <si>
    <t xml:space="preserve">    个人所得税代扣代缴手续费退库</t>
  </si>
  <si>
    <t xml:space="preserve">    个人所得税税款滞纳金、罚款、加收利息收入</t>
  </si>
  <si>
    <t xml:space="preserve">    海洋石油资源税</t>
  </si>
  <si>
    <t xml:space="preserve">    资源税税款滞纳金、罚款收入</t>
  </si>
  <si>
    <t xml:space="preserve">      中国铁路总公司集中缴纳的铁路运输企业城市维护建设税</t>
  </si>
  <si>
    <t xml:space="preserve">    港澳台和外商投资企业城市维护建设税</t>
  </si>
  <si>
    <t xml:space="preserve">    中国铁路总公司集中缴纳的铁路运输企业城市维护建设税待分配收入</t>
  </si>
  <si>
    <t xml:space="preserve">    成品油价格和税费改革城市维护建设税划出</t>
  </si>
  <si>
    <t xml:space="preserve">    成品油价格和税费改革城市维护建设税划入</t>
  </si>
  <si>
    <t xml:space="preserve">    港澳台和外商投资企业房产税</t>
  </si>
  <si>
    <t xml:space="preserve">    证券交易印花税(项)</t>
  </si>
  <si>
    <t xml:space="preserve">      证券交易印花税(目)</t>
  </si>
  <si>
    <t xml:space="preserve">      证券交易印花税退税</t>
  </si>
  <si>
    <t xml:space="preserve">    港澳台和外商投资企业城镇土地使用税</t>
  </si>
  <si>
    <t xml:space="preserve">    集体企业土地增值税</t>
  </si>
  <si>
    <t xml:space="preserve">    联营企业土地增值税</t>
  </si>
  <si>
    <t xml:space="preserve">    港澳台和外商投资企业土地增值税</t>
  </si>
  <si>
    <t xml:space="preserve">    土地增值税税款滞纳金、罚款收入</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</si>
  <si>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</si>
  <si>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</si>
  <si>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</si>
  <si>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</si>
  <si>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</si>
  <si>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</si>
  <si>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</si>
  <si>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</si>
  <si>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</si>
  <si>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</si>
  <si>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</si>
  <si>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</si>
  <si>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</si>
  <si>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</si>
  <si>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</si>
  <si>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</si>
  <si>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</si>
  <si>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</si>
  <si>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耕地占用税退税</t>
  </si>
  <si>
    <t xml:space="preserve">    耕地占用税税款滞纳金、罚款收入</t>
  </si>
  <si>
    <t xml:space="preserve">  烟叶税(款)</t>
  </si>
  <si>
    <t xml:space="preserve">    烟叶税(项)</t>
  </si>
  <si>
    <t xml:space="preserve">    烟叶税税款滞纳金、罚款收入</t>
  </si>
  <si>
    <t xml:space="preserve">    环境保护税税款滞纳金、罚款收入</t>
  </si>
  <si>
    <t xml:space="preserve">  其他税收收入</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</si>
  <si>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</si>
  <si>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</si>
  <si>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</si>
  <si>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</si>
  <si>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</si>
  <si>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</si>
  <si>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</si>
  <si>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</si>
  <si>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文化事业建设费收入</t>
  </si>
  <si>
    <t xml:space="preserve">    教育资金收入</t>
  </si>
  <si>
    <t xml:space="preserve">    农田水利建设资金收入</t>
  </si>
  <si>
    <t xml:space="preserve">    油价调控风险准备金收入</t>
  </si>
  <si>
    <t xml:space="preserve">      其他专项收入(目)</t>
  </si>
  <si>
    <t xml:space="preserve">      外国人签证费</t>
  </si>
  <si>
    <t xml:space="preserve">      外国人证件费</t>
  </si>
  <si>
    <t xml:space="preserve">      公民出入境证件费</t>
  </si>
  <si>
    <t xml:space="preserve">      中国国籍申请手续费</t>
  </si>
  <si>
    <t xml:space="preserve">      户籍管理证件工本费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</si>
  <si>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</si>
  <si>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</si>
  <si>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</si>
  <si>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</si>
  <si>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</si>
  <si>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资料工本费和住宿费</t>
  </si>
  <si>
    <t xml:space="preserve">      其他缴入国库的法院行政事业性收费</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</si>
  <si>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</si>
  <si>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</si>
  <si>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</si>
  <si>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</si>
  <si>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</si>
  <si>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</si>
  <si>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</si>
  <si>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</si>
  <si>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</si>
  <si>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考试考务费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</si>
  <si>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</si>
  <si>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</si>
  <si>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</si>
  <si>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</si>
  <si>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</si>
  <si>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</si>
  <si>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</si>
  <si>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</si>
  <si>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</si>
  <si>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</si>
  <si>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</si>
  <si>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</si>
  <si>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</si>
  <si>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</si>
  <si>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</si>
  <si>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</si>
  <si>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</si>
  <si>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</si>
  <si>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</si>
  <si>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</si>
  <si>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</si>
  <si>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</si>
  <si>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</si>
  <si>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</si>
  <si>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</si>
  <si>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</si>
  <si>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</si>
  <si>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</si>
  <si>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</si>
  <si>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</si>
  <si>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</si>
  <si>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</si>
  <si>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</si>
  <si>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</si>
  <si>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</si>
  <si>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</si>
  <si>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</si>
  <si>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</si>
  <si>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</si>
  <si>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</si>
  <si>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</si>
  <si>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</si>
  <si>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</si>
  <si>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</si>
  <si>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</si>
  <si>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</si>
  <si>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</si>
  <si>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</si>
  <si>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</si>
  <si>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</si>
  <si>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</si>
  <si>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</si>
  <si>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</si>
  <si>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</si>
  <si>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</si>
  <si>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</si>
  <si>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</si>
  <si>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</si>
  <si>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</si>
  <si>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</si>
  <si>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</si>
  <si>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</si>
  <si>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不动产登记费</t>
  </si>
  <si>
    <t xml:space="preserve">      其他缴入国库的自然资源行政事业性收费</t>
  </si>
  <si>
    <t xml:space="preserve">      人力资源开发中心收费</t>
  </si>
  <si>
    <t xml:space="preserve">      城镇垃圾处理费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</si>
  <si>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</si>
  <si>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</si>
  <si>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</si>
  <si>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</si>
  <si>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</si>
  <si>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</si>
  <si>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</si>
  <si>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</si>
  <si>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</si>
  <si>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</si>
  <si>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</si>
  <si>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</si>
  <si>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</si>
  <si>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</si>
  <si>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</si>
  <si>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</si>
  <si>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</si>
  <si>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</si>
  <si>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</si>
  <si>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</si>
  <si>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</si>
  <si>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</si>
  <si>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</si>
  <si>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</si>
  <si>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</si>
  <si>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</si>
  <si>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</si>
  <si>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</si>
  <si>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</si>
  <si>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</si>
  <si>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</si>
  <si>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</si>
  <si>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</si>
  <si>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</si>
  <si>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</si>
  <si>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</si>
  <si>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</si>
  <si>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</si>
  <si>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</si>
  <si>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</si>
  <si>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</si>
  <si>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</si>
  <si>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</si>
  <si>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</si>
  <si>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</si>
  <si>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</si>
  <si>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</si>
  <si>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</si>
  <si>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</si>
  <si>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</si>
  <si>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</si>
  <si>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</si>
  <si>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</si>
  <si>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</si>
  <si>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</si>
  <si>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</si>
  <si>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</si>
  <si>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</si>
  <si>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</si>
  <si>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</si>
  <si>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</si>
  <si>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</si>
  <si>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</si>
  <si>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</si>
  <si>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</si>
  <si>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</si>
  <si>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</si>
  <si>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</si>
  <si>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</si>
  <si>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</si>
  <si>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</si>
  <si>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</si>
  <si>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</si>
  <si>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</si>
  <si>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</si>
  <si>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</si>
  <si>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</si>
  <si>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</si>
  <si>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</si>
  <si>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</si>
  <si>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</si>
  <si>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</si>
  <si>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</si>
  <si>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</si>
  <si>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</si>
  <si>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</si>
  <si>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</si>
  <si>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</si>
  <si>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</si>
  <si>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检察院罚没收入</t>
  </si>
  <si>
    <t xml:space="preserve">      新闻出版罚没收入</t>
  </si>
  <si>
    <t xml:space="preserve">      海关罚没收入</t>
  </si>
  <si>
    <t xml:space="preserve">      药品监督罚没收入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</si>
  <si>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</si>
  <si>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</si>
  <si>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</si>
  <si>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</si>
  <si>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</si>
  <si>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</si>
  <si>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</si>
  <si>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</si>
  <si>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</si>
  <si>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</si>
  <si>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</si>
  <si>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</si>
  <si>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</si>
  <si>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</si>
  <si>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</si>
  <si>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</si>
  <si>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</si>
  <si>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</si>
  <si>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</si>
  <si>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</si>
  <si>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</si>
  <si>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</si>
  <si>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</si>
  <si>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</si>
  <si>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</si>
  <si>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</si>
  <si>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</si>
  <si>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</si>
  <si>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</si>
  <si>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</si>
  <si>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</si>
  <si>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</si>
  <si>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</si>
  <si>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</si>
  <si>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</si>
  <si>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</si>
  <si>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</si>
  <si>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</si>
  <si>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</si>
  <si>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</si>
  <si>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</si>
  <si>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</si>
  <si>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</si>
  <si>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</si>
  <si>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</si>
  <si>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</si>
  <si>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</si>
  <si>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</si>
  <si>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</si>
  <si>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</si>
  <si>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有价证券利息收入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</si>
  <si>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</si>
  <si>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</si>
  <si>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</si>
  <si>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</si>
  <si>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</si>
  <si>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</si>
  <si>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</si>
  <si>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</si>
  <si>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</si>
  <si>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</si>
  <si>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</si>
  <si>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</si>
  <si>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</si>
  <si>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</si>
  <si>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</si>
  <si>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</si>
  <si>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</si>
  <si>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</si>
  <si>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</si>
  <si>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</si>
  <si>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</si>
  <si>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</si>
  <si>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</si>
  <si>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</si>
  <si>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</si>
  <si>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</si>
  <si>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捐赠收入</t>
  </si>
  <si>
    <t xml:space="preserve">    国外捐赠收入</t>
  </si>
  <si>
    <t xml:space="preserve">    国内捐赠收入</t>
  </si>
  <si>
    <t xml:space="preserve">    上缴管理费用</t>
  </si>
  <si>
    <t xml:space="preserve">    计提公共租赁住房资金</t>
  </si>
  <si>
    <t xml:space="preserve">    公共租赁住房租金收入</t>
  </si>
  <si>
    <t xml:space="preserve">    配建商业设施租售收入</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</si>
  <si>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</si>
  <si>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</si>
  <si>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</si>
  <si>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</si>
  <si>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</si>
  <si>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</si>
  <si>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债务收入</t>
  </si>
  <si>
    <t>债务转贷收入</t>
  </si>
  <si>
    <t>动用预算稳定调节基金</t>
  </si>
  <si>
    <t>安排预算稳定调节基金</t>
  </si>
  <si>
    <t xml:space="preserve">  海关事务</t>
  </si>
  <si>
    <t xml:space="preserve">  知识产权事务</t>
  </si>
  <si>
    <t xml:space="preserve">  民族事务</t>
  </si>
  <si>
    <t xml:space="preserve">  港澳台事务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</si>
  <si>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</si>
  <si>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</si>
  <si>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</si>
  <si>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</si>
  <si>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</si>
  <si>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</si>
  <si>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 xml:space="preserve">  外交管理事务</t>
  </si>
  <si>
    <t xml:space="preserve">  驻外机构</t>
  </si>
  <si>
    <t xml:space="preserve">  对外援助</t>
  </si>
  <si>
    <t xml:space="preserve">  国际组织</t>
  </si>
  <si>
    <t xml:space="preserve">  对外合作与交流</t>
  </si>
  <si>
    <t xml:space="preserve">  对外宣传</t>
  </si>
  <si>
    <t xml:space="preserve">  边界勘界联检</t>
  </si>
  <si>
    <t xml:space="preserve">  国际发展合作</t>
  </si>
  <si>
    <t xml:space="preserve">  其他外交支出</t>
  </si>
  <si>
    <t>国防支出</t>
  </si>
  <si>
    <t xml:space="preserve">  现役部队</t>
  </si>
  <si>
    <t xml:space="preserve">  国防科研事业</t>
  </si>
  <si>
    <t xml:space="preserve">  专项工程</t>
  </si>
  <si>
    <t xml:space="preserve">  国防动员</t>
  </si>
  <si>
    <t xml:space="preserve">  其他国防支出</t>
  </si>
  <si>
    <t xml:space="preserve">  武装警察部队</t>
  </si>
  <si>
    <t xml:space="preserve">  国家安全</t>
  </si>
  <si>
    <t xml:space="preserve">  监狱</t>
  </si>
  <si>
    <t xml:space="preserve">  强制隔离戒毒</t>
  </si>
  <si>
    <t xml:space="preserve">  国家保密</t>
  </si>
  <si>
    <t xml:space="preserve">  缉私警察</t>
  </si>
  <si>
    <t xml:space="preserve">  其他公共安全支出</t>
  </si>
  <si>
    <t xml:space="preserve">  成人教育</t>
  </si>
  <si>
    <t xml:space="preserve">  广播电视教育</t>
  </si>
  <si>
    <t xml:space="preserve">  留学教育</t>
  </si>
  <si>
    <t xml:space="preserve">  特殊教育</t>
  </si>
  <si>
    <t xml:space="preserve">  其他教育支出</t>
  </si>
  <si>
    <t xml:space="preserve">  基础研究</t>
  </si>
  <si>
    <t xml:space="preserve">  应用研究</t>
  </si>
  <si>
    <t xml:space="preserve">  科技条件与服务</t>
  </si>
  <si>
    <t xml:space="preserve">  社会科学</t>
  </si>
  <si>
    <t xml:space="preserve">  科技交流与合作</t>
  </si>
  <si>
    <t xml:space="preserve">  科技重大项目</t>
  </si>
  <si>
    <t xml:space="preserve">  其他科学技术支出</t>
  </si>
  <si>
    <t>文化旅游体育与传媒支出</t>
  </si>
  <si>
    <t xml:space="preserve">  文化和旅游</t>
  </si>
  <si>
    <t xml:space="preserve">  新闻出版电影</t>
  </si>
  <si>
    <t xml:space="preserve">  广播电视</t>
  </si>
  <si>
    <t xml:space="preserve">  其他文化体育与传媒支出</t>
  </si>
  <si>
    <t xml:space="preserve">  企业改革补助</t>
  </si>
  <si>
    <t xml:space="preserve">  补充道路交通事故社会救助基金</t>
  </si>
  <si>
    <t xml:space="preserve">  退役军人管理事务</t>
  </si>
  <si>
    <t xml:space="preserve">  其他社会保障和就业支出</t>
  </si>
  <si>
    <t>卫生健康支出</t>
  </si>
  <si>
    <t xml:space="preserve">  卫生健康管理事务</t>
  </si>
  <si>
    <t xml:space="preserve">  中医药</t>
  </si>
  <si>
    <t xml:space="preserve">  优抚对象医疗</t>
  </si>
  <si>
    <t xml:space="preserve">  医疗保障管理事务</t>
  </si>
  <si>
    <t xml:space="preserve">  老龄卫生健康事务</t>
  </si>
  <si>
    <t xml:space="preserve">  其他卫生健康支出</t>
  </si>
  <si>
    <t xml:space="preserve">  环境监测与监察</t>
  </si>
  <si>
    <t xml:space="preserve">  天然林保护</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</si>
  <si>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</si>
  <si>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</si>
  <si>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</si>
  <si>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</si>
  <si>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</si>
  <si>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</si>
  <si>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</si>
  <si>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其他节能环保支出</t>
  </si>
  <si>
    <t xml:space="preserve">  城乡社区规划与管理</t>
  </si>
  <si>
    <t xml:space="preserve">  城乡社区环境卫生</t>
  </si>
  <si>
    <t xml:space="preserve">  建设市场管理与监督</t>
  </si>
  <si>
    <t xml:space="preserve">  其他城乡社区支出</t>
  </si>
  <si>
    <t xml:space="preserve">  林业和草原</t>
  </si>
  <si>
    <t xml:space="preserve">  南水北调</t>
  </si>
  <si>
    <t xml:space="preserve">  目标价格补贴</t>
  </si>
  <si>
    <t xml:space="preserve">  其他农林水支出</t>
  </si>
  <si>
    <t xml:space="preserve">  铁路运输</t>
  </si>
  <si>
    <t xml:space="preserve">  民用航空运输</t>
  </si>
  <si>
    <t xml:space="preserve">  邮政业支出</t>
  </si>
  <si>
    <t xml:space="preserve">  其他交通运输支出</t>
  </si>
  <si>
    <t xml:space="preserve">  资源勘探开发</t>
  </si>
  <si>
    <t xml:space="preserve">  建筑业</t>
  </si>
  <si>
    <t xml:space="preserve">  国有资产监管</t>
  </si>
  <si>
    <t xml:space="preserve">  其他资源勘探信息等支出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</si>
  <si>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</si>
  <si>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</si>
  <si>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</si>
  <si>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</si>
  <si>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</si>
  <si>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</si>
  <si>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</si>
  <si>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</si>
  <si>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</si>
  <si>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</si>
  <si>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</si>
  <si>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</si>
  <si>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</si>
  <si>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</si>
  <si>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</si>
  <si>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自然资源海洋气象等支出</t>
  </si>
  <si>
    <t xml:space="preserve">  自然资源事务</t>
  </si>
  <si>
    <t xml:space="preserve">  海洋管理事务</t>
  </si>
  <si>
    <t xml:space="preserve">  测绘事务</t>
  </si>
  <si>
    <t xml:space="preserve">  其他自然资源海洋气象等支出</t>
  </si>
  <si>
    <t xml:space="preserve">  城乡社区住宅</t>
  </si>
  <si>
    <t xml:space="preserve">  物资事务</t>
  </si>
  <si>
    <t xml:space="preserve">  能源储备</t>
  </si>
  <si>
    <t xml:space="preserve">  重要商品储备</t>
  </si>
  <si>
    <t xml:space="preserve">  应急管理事务</t>
  </si>
  <si>
    <t xml:space="preserve">  消防事务</t>
  </si>
  <si>
    <t xml:space="preserve">  森林消防事务</t>
  </si>
  <si>
    <t xml:space="preserve">  煤矿安全</t>
  </si>
  <si>
    <t xml:space="preserve">  自然灾害防治</t>
  </si>
  <si>
    <t xml:space="preserve">  自然灾害救灾及恢复重建支出</t>
  </si>
  <si>
    <t xml:space="preserve">  其他灾害防治及应急管理支出</t>
  </si>
  <si>
    <t>预备费</t>
  </si>
  <si>
    <t xml:space="preserve">  年初预留</t>
  </si>
  <si>
    <t xml:space="preserve">  中央政府国内债务付息支出</t>
  </si>
  <si>
    <t xml:space="preserve">  中央政府国外债务付息支出</t>
  </si>
  <si>
    <t xml:space="preserve">  中央政府国内债务发行费用支出</t>
  </si>
  <si>
    <t xml:space="preserve">  中央政府国外债务发行费用支出</t>
  </si>
  <si>
    <t>决算数比预算（+-）%</t>
    <phoneticPr fontId="11" type="noConversion"/>
  </si>
  <si>
    <t>2019年度商南县一般公共预算支出决算经济分类明细表</t>
    <phoneticPr fontId="5" type="noConversion"/>
  </si>
  <si>
    <t>备注</t>
    <phoneticPr fontId="5" type="noConversion"/>
  </si>
  <si>
    <t>决 算 数</t>
  </si>
  <si>
    <t>补助下级支出</t>
  </si>
  <si>
    <t xml:space="preserve">  返还性收入</t>
  </si>
  <si>
    <t xml:space="preserve">  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</si>
  <si>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</si>
  <si>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</si>
  <si>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</si>
  <si>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</si>
  <si>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</si>
  <si>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</si>
  <si>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</si>
  <si>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</si>
  <si>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</si>
  <si>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</si>
  <si>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</si>
  <si>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</si>
  <si>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</si>
  <si>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成品油税费改革转移支付补助支出</t>
  </si>
  <si>
    <t xml:space="preserve">    基层公检法司转移支付支出</t>
  </si>
  <si>
    <t xml:space="preserve">    城乡义务教育转移支付支出</t>
  </si>
  <si>
    <t xml:space="preserve">    基本养老金转移支付支出</t>
  </si>
  <si>
    <t xml:space="preserve">    城乡居民基本医疗保险转移支付收入</t>
  </si>
  <si>
    <t xml:space="preserve">    城乡居民基本医疗保险转移支付支出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</si>
  <si>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</si>
  <si>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</si>
  <si>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</si>
  <si>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</si>
  <si>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</si>
  <si>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</si>
  <si>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边境地区转移支付收入</t>
  </si>
  <si>
    <t xml:space="preserve">    边境地区转移支付支出</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</si>
  <si>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</si>
  <si>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</si>
  <si>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</si>
  <si>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</si>
  <si>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</si>
  <si>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</si>
  <si>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</si>
  <si>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</si>
  <si>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</si>
  <si>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</si>
  <si>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</si>
  <si>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</si>
  <si>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</si>
  <si>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</si>
  <si>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</si>
  <si>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</si>
  <si>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</si>
  <si>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卫生健康共同财政事权转移支付收入  </t>
  </si>
  <si>
    <t xml:space="preserve">    卫生健康共同财政事权转移支付支出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</si>
  <si>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</si>
  <si>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</si>
  <si>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</si>
  <si>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</si>
  <si>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</si>
  <si>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</si>
  <si>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</si>
  <si>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</si>
  <si>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</si>
  <si>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</si>
  <si>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</si>
  <si>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</si>
  <si>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</si>
  <si>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</si>
  <si>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</si>
  <si>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</si>
  <si>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</si>
  <si>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</si>
  <si>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</si>
  <si>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</si>
  <si>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其他共同财政事权转移支付收入  </t>
  </si>
  <si>
    <t xml:space="preserve">    其他共同财政事权转移支付支出 </t>
  </si>
  <si>
    <t xml:space="preserve">    其他一般性转移支付支出</t>
  </si>
  <si>
    <t xml:space="preserve">  专项转移支付支出</t>
  </si>
  <si>
    <t xml:space="preserve">    文化旅游体育与传媒</t>
  </si>
  <si>
    <t xml:space="preserve">    卫生健康</t>
  </si>
  <si>
    <t xml:space="preserve">    自然资源海洋气象等</t>
  </si>
  <si>
    <t xml:space="preserve">    其他支出</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</si>
  <si>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</si>
  <si>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</si>
  <si>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</si>
  <si>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</si>
  <si>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</si>
  <si>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</si>
  <si>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</si>
  <si>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 xml:space="preserve">调入资金   </t>
  </si>
  <si>
    <t xml:space="preserve">  从政府性基金预算调入</t>
  </si>
  <si>
    <t xml:space="preserve">  从国有资本经营预算调入</t>
  </si>
  <si>
    <t xml:space="preserve">  从其他资金调入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</si>
  <si>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</si>
  <si>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</si>
  <si>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</si>
  <si>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</si>
  <si>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</si>
  <si>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</si>
  <si>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</si>
  <si>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</si>
  <si>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</si>
  <si>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</si>
  <si>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</si>
  <si>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</si>
  <si>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</si>
  <si>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</si>
  <si>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</si>
  <si>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</si>
  <si>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</si>
  <si>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</si>
  <si>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</si>
  <si>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</si>
  <si>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</si>
  <si>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</si>
  <si>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</si>
  <si>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</si>
  <si>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</si>
  <si>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</si>
  <si>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</si>
  <si>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</si>
  <si>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</si>
  <si>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</si>
  <si>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</si>
  <si>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</si>
  <si>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</si>
  <si>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</si>
  <si>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</si>
  <si>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</si>
  <si>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</si>
  <si>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</si>
  <si>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</si>
  <si>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</si>
  <si>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减:结转下年的支出</t>
  </si>
  <si>
    <t>净结余</t>
  </si>
  <si>
    <t>收  入  总  计</t>
  </si>
  <si>
    <t>支  出  总  计</t>
  </si>
  <si>
    <t>2019年度商南县“三公经费”预算执行情况表</t>
    <phoneticPr fontId="23" type="noConversion"/>
  </si>
  <si>
    <t>2019年
预算数</t>
    <phoneticPr fontId="23" type="noConversion"/>
  </si>
  <si>
    <t>2019年
决算数</t>
    <phoneticPr fontId="23" type="noConversion"/>
  </si>
  <si>
    <t>说明：
    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2、三公经费作为单位标准公用经费的其中数，按单位填报数进行支出控制。
     3、3人因公出国出境。
     4、三公经费预算，相比去年同期，除脱贫攻坚用车都有不成程度的减少，主要原因是在预算编制时，一般性支出只减不增，调整支出结构，三公经费同比减少，但我县三公经费基数已经很低， 下降空间有限，故降低比例不高。 
     5、因公出国（境)经费，因出国 （境)很少，年初不编列预算，有出国 （境)支出需要时，根据审批单安排调整支出。 
     6、公务用车购置也因车改后，年初不编列支出，保留公务用车单位根据公务用车审批单，办理调整安排相应支出。</t>
    <phoneticPr fontId="23" type="noConversion"/>
  </si>
  <si>
    <t>调入资金</t>
    <phoneticPr fontId="5" type="noConversion"/>
  </si>
  <si>
    <t>上级补助收入</t>
    <phoneticPr fontId="5" type="noConversion"/>
  </si>
  <si>
    <t>表十一</t>
    <phoneticPr fontId="5" type="noConversion"/>
  </si>
  <si>
    <t>2019年度商南县政府性基金预算支出决算总表</t>
    <phoneticPr fontId="5" type="noConversion"/>
  </si>
  <si>
    <t>政府性基金预算收入</t>
  </si>
  <si>
    <t>农网还贷资金收入</t>
  </si>
  <si>
    <t>铁路建设基金收入</t>
  </si>
  <si>
    <t>民航发展基金收入</t>
  </si>
  <si>
    <t>三峡水库库区基金收入</t>
  </si>
  <si>
    <t>中央特别国债经营基金收入</t>
  </si>
  <si>
    <t>中央特别国债经营基金财务收入</t>
  </si>
  <si>
    <t>核电站乏燃料处理处置基金收入</t>
  </si>
  <si>
    <t>可再生能源电价附加收入</t>
  </si>
  <si>
    <t>船舶油污损害赔偿基金收入</t>
  </si>
  <si>
    <t>彩票发行机构和彩票销售机构的业务费用</t>
  </si>
  <si>
    <t>收入项目</t>
  </si>
  <si>
    <t>国家电影事业发展专项资金相关收入</t>
  </si>
  <si>
    <t>小型水库移民扶助基金相关收入</t>
  </si>
  <si>
    <t>国有土地收益基金相关收入</t>
  </si>
  <si>
    <t>农业土地开发资金相关收入</t>
  </si>
  <si>
    <t>城市基础设施配套费相关收入</t>
  </si>
  <si>
    <t>污水处理费相关收入</t>
  </si>
  <si>
    <t>大中型水库库区基金相关收入</t>
  </si>
  <si>
    <t>国家重大水利工程建设基金相关收入</t>
  </si>
  <si>
    <t>海南省高等级公路车辆通行附加费相关收入</t>
  </si>
  <si>
    <t>车辆通行费相关收入</t>
  </si>
  <si>
    <t>港口建设费相关收入</t>
  </si>
  <si>
    <t>2018年
决算数</t>
    <phoneticPr fontId="5" type="noConversion"/>
  </si>
  <si>
    <t>支出项目</t>
  </si>
  <si>
    <t>政府性基金预算支出</t>
  </si>
  <si>
    <t>核电站乏燃料处理处置基金支出</t>
  </si>
  <si>
    <t>国家电影事业发展专项资金相关支出</t>
  </si>
  <si>
    <t>旅游发展基金支出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</si>
  <si>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</si>
  <si>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</si>
  <si>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</si>
  <si>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</si>
  <si>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</si>
  <si>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</si>
  <si>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</si>
  <si>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</si>
  <si>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</si>
  <si>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</si>
  <si>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</si>
  <si>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</si>
  <si>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</si>
  <si>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</si>
  <si>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</si>
  <si>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</si>
  <si>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</si>
  <si>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</si>
  <si>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</si>
  <si>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中央特别国债经营基金支出</t>
  </si>
  <si>
    <t>中央特别国债经营基金财务支出</t>
  </si>
  <si>
    <t>彩票发行销售机构业务费安排的支出</t>
  </si>
  <si>
    <t>彩票公益金安排的支出</t>
  </si>
  <si>
    <t>其他政府性基金相关支出</t>
  </si>
  <si>
    <t>2019年度商南县政府性基金预算支出决算功能分类明细表</t>
    <phoneticPr fontId="5" type="noConversion"/>
  </si>
  <si>
    <t>政府性基金预算补助下级支出</t>
  </si>
  <si>
    <t>2019年度商南县国有资本经营收入决算总表</t>
    <phoneticPr fontId="5" type="noConversion"/>
  </si>
  <si>
    <t>2019年度商南县国有资本经营支出决算明细表</t>
    <phoneticPr fontId="5" type="noConversion"/>
  </si>
  <si>
    <t>2019年度县对镇（办）国有资本经营支出转移支付总表</t>
    <phoneticPr fontId="5" type="noConversion"/>
  </si>
  <si>
    <t>2019年度商南县社会保险基金预算收支情况总表</t>
    <phoneticPr fontId="5" type="noConversion"/>
  </si>
  <si>
    <t>项    目</t>
  </si>
  <si>
    <t xml:space="preserve">   其中:社会保险费收入</t>
  </si>
  <si>
    <t xml:space="preserve">        利息收入</t>
  </si>
  <si>
    <t xml:space="preserve">        财政补贴收入</t>
  </si>
  <si>
    <t xml:space="preserve">        委托投资收益</t>
  </si>
  <si>
    <t>2019年度商南县社会保险基金预算收入情况表</t>
    <phoneticPr fontId="5" type="noConversion"/>
  </si>
  <si>
    <t>支出</t>
    <phoneticPr fontId="22" type="noConversion"/>
  </si>
  <si>
    <t>部门名称：商南县</t>
  </si>
  <si>
    <t>保密审查情况：已审查</t>
  </si>
  <si>
    <t>部门主要负责人审签情况：已审签</t>
  </si>
  <si>
    <t>商南县2019年财政决算公开情况表</t>
    <phoneticPr fontId="28" type="noConversion"/>
  </si>
  <si>
    <r>
      <t>商南县2019</t>
    </r>
    <r>
      <rPr>
        <sz val="20"/>
        <color indexed="8"/>
        <rFont val="微软雅黑"/>
        <family val="2"/>
        <charset val="134"/>
      </rPr>
      <t>年度财政决算附表目录</t>
    </r>
    <phoneticPr fontId="5" type="noConversion"/>
  </si>
  <si>
    <r>
      <t>201</t>
    </r>
    <r>
      <rPr>
        <b/>
        <sz val="18"/>
        <color indexed="8"/>
        <rFont val="微软雅黑"/>
        <family val="2"/>
        <charset val="134"/>
      </rPr>
      <t xml:space="preserve">9年度商南县一般公共预算支出决算总表        </t>
    </r>
    <phoneticPr fontId="5" type="noConversion"/>
  </si>
  <si>
    <t>调整
预算数</t>
    <phoneticPr fontId="5" type="noConversion"/>
  </si>
  <si>
    <t>完成调整
预算%</t>
    <phoneticPr fontId="5" type="noConversion"/>
  </si>
  <si>
    <t>2019年度商南县一般公共预算收入决算明细表</t>
    <phoneticPr fontId="13" type="noConversion"/>
  </si>
  <si>
    <t>2019年度商南县一般公共预算支出功能分类明细表</t>
    <phoneticPr fontId="11" type="noConversion"/>
  </si>
  <si>
    <t>单位：万元</t>
    <phoneticPr fontId="11" type="noConversion"/>
  </si>
  <si>
    <r>
      <t>201</t>
    </r>
    <r>
      <rPr>
        <sz val="20"/>
        <color indexed="8"/>
        <rFont val="微软雅黑"/>
        <family val="2"/>
        <charset val="134"/>
      </rPr>
      <t>9年度商南县一般公共预算收支平衡情况表</t>
    </r>
    <phoneticPr fontId="5" type="noConversion"/>
  </si>
  <si>
    <r>
      <t>201</t>
    </r>
    <r>
      <rPr>
        <sz val="20"/>
        <color indexed="8"/>
        <rFont val="微软雅黑"/>
        <family val="2"/>
        <charset val="134"/>
      </rPr>
      <t>9年度商南县县本级一般公共预算收支平衡情况表</t>
    </r>
    <phoneticPr fontId="5" type="noConversion"/>
  </si>
  <si>
    <r>
      <t>201</t>
    </r>
    <r>
      <rPr>
        <sz val="22"/>
        <rFont val="微软雅黑"/>
        <family val="2"/>
        <charset val="134"/>
      </rPr>
      <t>9年度商南县公共预算税收返还和转移支付收入明细表</t>
    </r>
    <phoneticPr fontId="22" type="noConversion"/>
  </si>
  <si>
    <r>
      <t>201</t>
    </r>
    <r>
      <rPr>
        <sz val="22"/>
        <rFont val="微软雅黑"/>
        <family val="2"/>
        <charset val="134"/>
      </rPr>
      <t>9年度商南县对镇（办）公共预算转移支付补助明细表</t>
    </r>
    <phoneticPr fontId="5" type="noConversion"/>
  </si>
  <si>
    <t>2018年
决算数</t>
    <phoneticPr fontId="23" type="noConversion"/>
  </si>
  <si>
    <t>执行比预算
﹢-金额</t>
    <phoneticPr fontId="23" type="noConversion"/>
  </si>
  <si>
    <t>执行占
预算的%</t>
    <phoneticPr fontId="23" type="noConversion"/>
  </si>
  <si>
    <t>比上年
（+-）金额</t>
    <phoneticPr fontId="23" type="noConversion"/>
  </si>
  <si>
    <t>比上年
增减%</t>
    <phoneticPr fontId="23" type="noConversion"/>
  </si>
  <si>
    <t>2019年度商南县和县级地方政府一般债务限额和余额表</t>
    <phoneticPr fontId="5" type="noConversion"/>
  </si>
  <si>
    <t>2019年商南县政府性基金预算收入决算总表</t>
    <phoneticPr fontId="5" type="noConversion"/>
  </si>
  <si>
    <t>调整
预算数</t>
    <phoneticPr fontId="5" type="noConversion"/>
  </si>
  <si>
    <t>决算数</t>
    <phoneticPr fontId="5" type="noConversion"/>
  </si>
  <si>
    <t>完成调整
预算%</t>
    <phoneticPr fontId="5" type="noConversion"/>
  </si>
  <si>
    <t>预算数</t>
    <phoneticPr fontId="5" type="noConversion"/>
  </si>
  <si>
    <t>2019年度商南县政府性基金预算收入决算明细表</t>
    <phoneticPr fontId="22" type="noConversion"/>
  </si>
  <si>
    <t>2019年度县对镇（办）政府性基金预算转移支付补助情况表</t>
    <phoneticPr fontId="7" type="noConversion"/>
  </si>
  <si>
    <t>2019年度全县和县级地方政府专项债务限额余额情况表</t>
    <phoneticPr fontId="5" type="noConversion"/>
  </si>
  <si>
    <t>2019年度商南县国有资本经营支出决算总表</t>
    <phoneticPr fontId="5" type="noConversion"/>
  </si>
  <si>
    <t>2019年度商南县国有资本经营收入决算明细表</t>
    <phoneticPr fontId="5" type="noConversion"/>
  </si>
  <si>
    <t>2019年度商南县社会保险基金预算支出情况表</t>
    <phoneticPr fontId="5" type="noConversion"/>
  </si>
  <si>
    <r>
      <t>201</t>
    </r>
    <r>
      <rPr>
        <b/>
        <sz val="20"/>
        <color indexed="8"/>
        <rFont val="微软雅黑"/>
        <family val="2"/>
        <charset val="134"/>
      </rPr>
      <t>9年度商南县一般公共预算收入决算总表</t>
    </r>
    <phoneticPr fontId="5" type="noConversion"/>
  </si>
</sst>
</file>

<file path=xl/styles.xml><?xml version="1.0" encoding="utf-8"?>
<styleSheet xmlns="http://schemas.openxmlformats.org/spreadsheetml/2006/main">
  <numFmts count="3">
    <numFmt numFmtId="176" formatCode="0.0%"/>
    <numFmt numFmtId="177" formatCode="0_ "/>
    <numFmt numFmtId="178" formatCode="0.0_ "/>
  </numFmts>
  <fonts count="41">
    <font>
      <sz val="11"/>
      <color theme="1"/>
      <name val="宋体"/>
      <charset val="134"/>
      <scheme val="minor"/>
    </font>
    <font>
      <sz val="12"/>
      <name val="宋体"/>
      <charset val="134"/>
    </font>
    <font>
      <sz val="10"/>
      <name val="Arial"/>
      <family val="2"/>
    </font>
    <font>
      <b/>
      <sz val="14"/>
      <color indexed="8"/>
      <name val="仿宋"/>
      <family val="3"/>
      <charset val="134"/>
    </font>
    <font>
      <sz val="11"/>
      <color indexed="8"/>
      <name val="宋体"/>
      <charset val="134"/>
    </font>
    <font>
      <sz val="9"/>
      <name val="宋体"/>
      <charset val="134"/>
    </font>
    <font>
      <sz val="9"/>
      <name val="宋体"/>
      <charset val="134"/>
    </font>
    <font>
      <sz val="9"/>
      <name val="宋体"/>
      <charset val="134"/>
    </font>
    <font>
      <sz val="9"/>
      <name val="宋体"/>
      <charset val="134"/>
    </font>
    <font>
      <sz val="12"/>
      <name val="宋体"/>
      <charset val="134"/>
    </font>
    <font>
      <sz val="12"/>
      <name val="宋体"/>
      <charset val="134"/>
    </font>
    <font>
      <sz val="9"/>
      <name val="宋体"/>
      <charset val="134"/>
    </font>
    <font>
      <sz val="12"/>
      <name val="宋体"/>
      <charset val="134"/>
    </font>
    <font>
      <sz val="9"/>
      <name val="宋体"/>
      <charset val="134"/>
    </font>
    <font>
      <sz val="12"/>
      <name val="宋体"/>
      <charset val="134"/>
    </font>
    <font>
      <sz val="12"/>
      <color indexed="8"/>
      <name val="宋体"/>
      <charset val="134"/>
    </font>
    <font>
      <sz val="10"/>
      <name val="Helv"/>
      <family val="2"/>
    </font>
    <font>
      <sz val="11"/>
      <color indexed="8"/>
      <name val="宋体"/>
      <charset val="134"/>
    </font>
    <font>
      <sz val="12"/>
      <name val="Times New Roman"/>
      <family val="1"/>
    </font>
    <font>
      <sz val="11"/>
      <color indexed="9"/>
      <name val="宋体"/>
      <charset val="134"/>
    </font>
    <font>
      <sz val="12"/>
      <color indexed="9"/>
      <name val="宋体"/>
      <charset val="134"/>
    </font>
    <font>
      <sz val="10"/>
      <name val="Geneva"/>
      <family val="2"/>
    </font>
    <font>
      <sz val="9"/>
      <name val="宋体"/>
      <family val="3"/>
      <charset val="134"/>
    </font>
    <font>
      <sz val="9"/>
      <name val="宋体"/>
      <family val="3"/>
      <charset val="134"/>
    </font>
    <font>
      <sz val="36"/>
      <name val="宋体"/>
      <family val="3"/>
      <charset val="134"/>
    </font>
    <font>
      <sz val="12"/>
      <name val="宋体"/>
      <family val="3"/>
      <charset val="134"/>
    </font>
    <font>
      <sz val="12"/>
      <name val="宋体"/>
      <family val="3"/>
      <charset val="134"/>
    </font>
    <font>
      <b/>
      <sz val="18"/>
      <color indexed="8"/>
      <name val="微软雅黑"/>
      <family val="2"/>
      <charset val="134"/>
    </font>
    <font>
      <sz val="9"/>
      <name val="宋体"/>
      <family val="3"/>
      <charset val="134"/>
    </font>
    <font>
      <sz val="36"/>
      <name val="宋体"/>
      <family val="3"/>
      <charset val="134"/>
    </font>
    <font>
      <sz val="11"/>
      <color theme="1"/>
      <name val="宋体"/>
      <family val="3"/>
      <charset val="134"/>
      <scheme val="minor"/>
    </font>
    <font>
      <sz val="20"/>
      <color indexed="8"/>
      <name val="微软雅黑"/>
      <family val="2"/>
      <charset val="134"/>
    </font>
    <font>
      <sz val="20"/>
      <color theme="1"/>
      <name val="微软雅黑"/>
      <family val="2"/>
      <charset val="134"/>
    </font>
    <font>
      <b/>
      <sz val="26"/>
      <color theme="1"/>
      <name val="宋体"/>
      <family val="3"/>
      <charset val="134"/>
      <scheme val="minor"/>
    </font>
    <font>
      <sz val="18"/>
      <color theme="1"/>
      <name val="微软雅黑"/>
      <family val="2"/>
      <charset val="134"/>
    </font>
    <font>
      <sz val="18"/>
      <color theme="1"/>
      <name val="新宋体"/>
      <family val="3"/>
      <charset val="134"/>
    </font>
    <font>
      <sz val="20"/>
      <color theme="1"/>
      <name val="宋体"/>
      <family val="3"/>
      <charset val="134"/>
      <scheme val="minor"/>
    </font>
    <font>
      <sz val="22"/>
      <color theme="1"/>
      <name val="微软雅黑"/>
      <family val="2"/>
      <charset val="134"/>
    </font>
    <font>
      <sz val="22"/>
      <name val="微软雅黑"/>
      <family val="2"/>
      <charset val="134"/>
    </font>
    <font>
      <b/>
      <sz val="20"/>
      <color indexed="8"/>
      <name val="微软雅黑"/>
      <family val="2"/>
      <charset val="134"/>
    </font>
    <font>
      <b/>
      <sz val="20"/>
      <color theme="1"/>
      <name val="微软雅黑"/>
      <family val="2"/>
      <charset val="134"/>
    </font>
  </fonts>
  <fills count="28">
    <fill>
      <patternFill patternType="none"/>
    </fill>
    <fill>
      <patternFill patternType="gray125"/>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892">
    <xf numFmtId="0" fontId="0" fillId="0" borderId="0">
      <alignment vertical="center"/>
    </xf>
    <xf numFmtId="0" fontId="17" fillId="0" borderId="0"/>
    <xf numFmtId="0" fontId="29" fillId="0" borderId="0"/>
    <xf numFmtId="0" fontId="17" fillId="0" borderId="0"/>
    <xf numFmtId="0" fontId="17" fillId="0" borderId="0"/>
    <xf numFmtId="0" fontId="17"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7" fillId="0" borderId="0"/>
    <xf numFmtId="0" fontId="17"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7"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7" fillId="0" borderId="0"/>
    <xf numFmtId="0" fontId="1" fillId="0" borderId="0"/>
    <xf numFmtId="0" fontId="1" fillId="0" borderId="0"/>
    <xf numFmtId="0" fontId="26" fillId="0" borderId="0"/>
    <xf numFmtId="0" fontId="24" fillId="0" borderId="0"/>
    <xf numFmtId="0" fontId="24" fillId="0" borderId="0"/>
    <xf numFmtId="0" fontId="29" fillId="0" borderId="0"/>
    <xf numFmtId="0" fontId="17" fillId="0" borderId="0"/>
    <xf numFmtId="0" fontId="1" fillId="0" borderId="0"/>
    <xf numFmtId="0" fontId="1" fillId="0" borderId="0"/>
    <xf numFmtId="0" fontId="26" fillId="0" borderId="0"/>
    <xf numFmtId="0" fontId="24" fillId="0" borderId="0"/>
    <xf numFmtId="0" fontId="24" fillId="0" borderId="0"/>
    <xf numFmtId="0" fontId="14" fillId="0" borderId="0">
      <alignment vertical="center"/>
    </xf>
    <xf numFmtId="0" fontId="18" fillId="0" borderId="0"/>
    <xf numFmtId="0" fontId="24" fillId="0" borderId="0"/>
    <xf numFmtId="0" fontId="24" fillId="0" borderId="0"/>
    <xf numFmtId="0" fontId="29" fillId="0" borderId="0"/>
    <xf numFmtId="0" fontId="16" fillId="0" borderId="0"/>
    <xf numFmtId="0" fontId="1" fillId="0" borderId="0"/>
    <xf numFmtId="0" fontId="1" fillId="0" borderId="0"/>
    <xf numFmtId="0" fontId="26" fillId="0" borderId="0"/>
    <xf numFmtId="0" fontId="18" fillId="0" borderId="0"/>
    <xf numFmtId="0" fontId="24" fillId="0" borderId="0"/>
    <xf numFmtId="0" fontId="24" fillId="0" borderId="0"/>
    <xf numFmtId="0" fontId="29" fillId="0" borderId="0"/>
    <xf numFmtId="0" fontId="21" fillId="0" borderId="0"/>
    <xf numFmtId="0" fontId="24" fillId="0" borderId="0"/>
    <xf numFmtId="0" fontId="24" fillId="0" borderId="0"/>
    <xf numFmtId="0" fontId="29" fillId="0" borderId="0"/>
    <xf numFmtId="49" fontId="2" fillId="0" borderId="0" applyFont="0" applyFill="0" applyBorder="0" applyAlignment="0" applyProtection="0"/>
    <xf numFmtId="49" fontId="1" fillId="0" borderId="0" applyFont="0" applyFill="0" applyBorder="0" applyAlignment="0" applyProtection="0"/>
    <xf numFmtId="49" fontId="1" fillId="0" borderId="0" applyFont="0" applyFill="0" applyBorder="0" applyAlignment="0" applyProtection="0"/>
    <xf numFmtId="49" fontId="26" fillId="0" borderId="0" applyFont="0" applyFill="0" applyBorder="0" applyAlignment="0" applyProtection="0"/>
    <xf numFmtId="0" fontId="18" fillId="0" borderId="0"/>
    <xf numFmtId="0" fontId="24" fillId="0" borderId="0"/>
    <xf numFmtId="0" fontId="24" fillId="0" borderId="0"/>
    <xf numFmtId="0" fontId="29" fillId="0" borderId="0"/>
    <xf numFmtId="0" fontId="16" fillId="0" borderId="0"/>
    <xf numFmtId="0" fontId="1" fillId="0" borderId="0"/>
    <xf numFmtId="0" fontId="1" fillId="0" borderId="0"/>
    <xf numFmtId="0" fontId="26" fillId="0" borderId="0"/>
    <xf numFmtId="0" fontId="21" fillId="0" borderId="0"/>
    <xf numFmtId="0" fontId="24" fillId="0" borderId="0"/>
    <xf numFmtId="0" fontId="24" fillId="0" borderId="0"/>
    <xf numFmtId="0" fontId="29" fillId="0" borderId="0"/>
    <xf numFmtId="0" fontId="18" fillId="0" borderId="0"/>
    <xf numFmtId="0" fontId="24" fillId="0" borderId="0"/>
    <xf numFmtId="0" fontId="24" fillId="0" borderId="0"/>
    <xf numFmtId="0" fontId="29" fillId="0" borderId="0"/>
    <xf numFmtId="0" fontId="16" fillId="0" borderId="0"/>
    <xf numFmtId="0" fontId="1" fillId="0" borderId="0"/>
    <xf numFmtId="0" fontId="1" fillId="0" borderId="0"/>
    <xf numFmtId="0" fontId="26" fillId="0" borderId="0"/>
    <xf numFmtId="0" fontId="18" fillId="0" borderId="0"/>
    <xf numFmtId="0" fontId="24" fillId="0" borderId="0"/>
    <xf numFmtId="0" fontId="24" fillId="0" borderId="0"/>
    <xf numFmtId="0" fontId="29" fillId="0" borderId="0"/>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3"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9" fillId="2"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9" fillId="4" borderId="0" applyNumberFormat="0" applyBorder="0" applyAlignment="0" applyProtection="0">
      <alignment vertical="center"/>
    </xf>
    <xf numFmtId="0" fontId="1" fillId="0" borderId="0" applyBorder="0"/>
    <xf numFmtId="0" fontId="14" fillId="0" borderId="0" applyBorder="0"/>
    <xf numFmtId="0" fontId="1" fillId="0" borderId="0" applyBorder="0"/>
    <xf numFmtId="0" fontId="1" fillId="0" borderId="0" applyBorder="0"/>
    <xf numFmtId="0" fontId="25"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2"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9"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9"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5"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 fillId="0" borderId="0" applyBorder="0"/>
    <xf numFmtId="0" fontId="26" fillId="0" borderId="0" applyBorder="0"/>
    <xf numFmtId="0" fontId="9"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5"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1" fillId="0" borderId="0" applyBorder="0"/>
    <xf numFmtId="0" fontId="26"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5"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0"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5"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26" fillId="0" borderId="0" applyBorder="0"/>
    <xf numFmtId="0" fontId="9"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0"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 fillId="0" borderId="0" applyBorder="0"/>
    <xf numFmtId="0" fontId="26" fillId="0" borderId="0" applyBorder="0"/>
    <xf numFmtId="0" fontId="10"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5"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9"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5"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9"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 fillId="0" borderId="0" applyBorder="0"/>
    <xf numFmtId="0" fontId="1" fillId="0" borderId="0" applyBorder="0"/>
    <xf numFmtId="0" fontId="10" fillId="0" borderId="0" applyBorder="0"/>
    <xf numFmtId="0" fontId="14" fillId="0" borderId="0" applyBorder="0"/>
    <xf numFmtId="0" fontId="1" fillId="0" borderId="0" applyBorder="0"/>
    <xf numFmtId="0" fontId="1" fillId="0" borderId="0" applyBorder="0"/>
    <xf numFmtId="0" fontId="1" fillId="0" borderId="0" applyBorder="0"/>
    <xf numFmtId="0" fontId="1" fillId="0" borderId="0" applyBorder="0"/>
    <xf numFmtId="0" fontId="26"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5"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14" fillId="0" borderId="0" applyBorder="0"/>
    <xf numFmtId="0" fontId="1" fillId="0" borderId="0" applyBorder="0"/>
    <xf numFmtId="0" fontId="1" fillId="0" borderId="0" applyBorder="0"/>
    <xf numFmtId="0" fontId="26" fillId="0" borderId="0" applyBorder="0"/>
    <xf numFmtId="0" fontId="9" fillId="0" borderId="0" applyBorder="0"/>
    <xf numFmtId="0" fontId="26" fillId="0" borderId="0" applyBorder="0"/>
    <xf numFmtId="0" fontId="10" fillId="0" borderId="0" applyBorder="0"/>
    <xf numFmtId="0" fontId="1"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4" fillId="0" borderId="0" applyBorder="0"/>
    <xf numFmtId="0" fontId="1" fillId="0" borderId="0" applyBorder="0"/>
    <xf numFmtId="0" fontId="1" fillId="0" borderId="0" applyBorder="0"/>
    <xf numFmtId="0" fontId="1" fillId="0" borderId="0" applyBorder="0"/>
    <xf numFmtId="0" fontId="10" fillId="0" borderId="0" applyBorder="0"/>
    <xf numFmtId="0" fontId="12"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0"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2" fillId="0" borderId="0" applyBorder="0"/>
    <xf numFmtId="0" fontId="14" fillId="0" borderId="0" applyBorder="0"/>
    <xf numFmtId="0" fontId="1" fillId="0" borderId="0" applyBorder="0"/>
    <xf numFmtId="0" fontId="1" fillId="0" borderId="0" applyBorder="0"/>
    <xf numFmtId="0" fontId="1" fillId="0" borderId="0" applyBorder="0"/>
    <xf numFmtId="0" fontId="26" fillId="0" borderId="0" applyBorder="0"/>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7"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9" fillId="8"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11"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9" fillId="12" borderId="0" applyNumberFormat="0" applyBorder="0" applyAlignment="0" applyProtection="0">
      <alignment vertical="center"/>
    </xf>
    <xf numFmtId="0" fontId="19"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9"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9" fillId="12" borderId="0" applyNumberFormat="0" applyBorder="0" applyAlignment="0" applyProtection="0">
      <alignment vertical="center"/>
    </xf>
    <xf numFmtId="0" fontId="19"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9"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9" fillId="12"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9"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9"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9"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9"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10"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13" borderId="0" applyNumberFormat="0" applyBorder="0" applyAlignment="0" applyProtection="0">
      <alignment vertical="center"/>
    </xf>
    <xf numFmtId="0" fontId="19"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13" borderId="0" applyNumberFormat="0" applyBorder="0" applyAlignment="0" applyProtection="0">
      <alignment vertical="center"/>
    </xf>
    <xf numFmtId="0" fontId="19"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1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9" fillId="14" borderId="0" applyNumberFormat="0" applyBorder="0" applyAlignment="0" applyProtection="0">
      <alignment vertical="center"/>
    </xf>
    <xf numFmtId="0" fontId="19"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9"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9" fillId="14" borderId="0" applyNumberFormat="0" applyBorder="0" applyAlignment="0" applyProtection="0">
      <alignment vertical="center"/>
    </xf>
    <xf numFmtId="0" fontId="19"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9"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9" fillId="15" borderId="0" applyNumberFormat="0" applyBorder="0" applyAlignment="0" applyProtection="0">
      <alignment vertical="center"/>
    </xf>
    <xf numFmtId="0" fontId="19"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9"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9" fillId="15" borderId="0" applyNumberFormat="0" applyBorder="0" applyAlignment="0" applyProtection="0">
      <alignment vertical="center"/>
    </xf>
    <xf numFmtId="0" fontId="19"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9"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9" fillId="15" borderId="0" applyNumberFormat="0" applyBorder="0" applyAlignment="0" applyProtection="0">
      <alignment vertical="center"/>
    </xf>
    <xf numFmtId="0" fontId="16" fillId="0" borderId="0">
      <protection locked="0"/>
    </xf>
    <xf numFmtId="0" fontId="1" fillId="0" borderId="0">
      <protection locked="0"/>
    </xf>
    <xf numFmtId="0" fontId="1" fillId="0" borderId="0">
      <protection locked="0"/>
    </xf>
    <xf numFmtId="0" fontId="26" fillId="0" borderId="0">
      <protection locked="0"/>
    </xf>
    <xf numFmtId="0" fontId="20"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9"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9" fillId="18" borderId="0" applyNumberFormat="0" applyBorder="0" applyAlignment="0" applyProtection="0"/>
    <xf numFmtId="0" fontId="20"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9"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9" fillId="18"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9"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9"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9"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9" fillId="16" borderId="0" applyNumberFormat="0" applyBorder="0" applyAlignment="0" applyProtection="0"/>
    <xf numFmtId="0" fontId="20"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9" fillId="16" borderId="0" applyNumberFormat="0" applyBorder="0" applyAlignment="0" applyProtection="0"/>
    <xf numFmtId="0" fontId="20"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9"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9" fillId="16" borderId="0" applyNumberFormat="0" applyBorder="0" applyAlignment="0" applyProtection="0"/>
    <xf numFmtId="0" fontId="20"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0"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9"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9"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9"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9" fillId="19" borderId="0" applyNumberFormat="0" applyBorder="0" applyAlignment="0" applyProtection="0"/>
    <xf numFmtId="0" fontId="20"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9" fillId="19" borderId="0" applyNumberFormat="0" applyBorder="0" applyAlignment="0" applyProtection="0"/>
    <xf numFmtId="0" fontId="20"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9"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9" fillId="19" borderId="0" applyNumberFormat="0" applyBorder="0" applyAlignment="0" applyProtection="0"/>
    <xf numFmtId="0" fontId="20" fillId="22"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6"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9" fillId="20"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9"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9" fillId="23" borderId="0" applyNumberFormat="0" applyBorder="0" applyAlignment="0" applyProtection="0"/>
    <xf numFmtId="0" fontId="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9"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9"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9" fillId="23" borderId="0" applyNumberFormat="0" applyBorder="0" applyAlignment="0" applyProtection="0"/>
    <xf numFmtId="0" fontId="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9"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9"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9" fillId="23" borderId="0" applyNumberFormat="0" applyBorder="0" applyAlignment="0" applyProtection="0"/>
    <xf numFmtId="0" fontId="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9" fillId="23"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20"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0"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0"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9" fillId="22" borderId="0" applyNumberFormat="0" applyBorder="0" applyAlignment="0" applyProtection="0"/>
    <xf numFmtId="0" fontId="20"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6"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9" fillId="17"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9" fillId="21" borderId="0" applyNumberFormat="0" applyBorder="0" applyAlignment="0" applyProtection="0"/>
    <xf numFmtId="0" fontId="1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6" fillId="21" borderId="0" applyNumberFormat="0" applyBorder="0" applyAlignment="0" applyProtection="0"/>
    <xf numFmtId="0" fontId="24" fillId="21" borderId="0" applyNumberFormat="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4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32" fillId="0" borderId="0" xfId="0" applyFont="1" applyAlignment="1">
      <alignment horizontal="center" vertical="center"/>
    </xf>
    <xf numFmtId="0" fontId="35" fillId="0" borderId="0" xfId="0" applyFont="1">
      <alignment vertical="center"/>
    </xf>
    <xf numFmtId="0" fontId="0" fillId="24" borderId="1" xfId="0" applyFill="1" applyBorder="1">
      <alignment vertical="center"/>
    </xf>
    <xf numFmtId="0" fontId="0" fillId="24" borderId="1" xfId="0" applyFill="1" applyBorder="1" applyAlignment="1">
      <alignment horizontal="center" vertical="center"/>
    </xf>
    <xf numFmtId="0" fontId="30" fillId="24" borderId="1" xfId="0" applyFont="1" applyFill="1" applyBorder="1" applyAlignment="1">
      <alignment horizontal="center" vertical="center" wrapText="1"/>
    </xf>
    <xf numFmtId="0" fontId="0" fillId="25" borderId="1" xfId="0" applyFill="1" applyBorder="1" applyAlignment="1">
      <alignment horizontal="center" vertical="center"/>
    </xf>
    <xf numFmtId="177" fontId="0" fillId="25" borderId="1" xfId="0" applyNumberFormat="1" applyFill="1" applyBorder="1" applyAlignment="1">
      <alignment horizontal="center" vertical="center"/>
    </xf>
    <xf numFmtId="176" fontId="0" fillId="25" borderId="1" xfId="0" applyNumberFormat="1" applyFill="1" applyBorder="1" applyAlignment="1">
      <alignment horizontal="center" vertical="center"/>
    </xf>
    <xf numFmtId="0" fontId="0" fillId="25" borderId="1" xfId="0" applyFill="1" applyBorder="1">
      <alignment vertical="center"/>
    </xf>
    <xf numFmtId="0" fontId="0" fillId="24" borderId="1" xfId="0" applyFill="1" applyBorder="1" applyAlignment="1">
      <alignment horizontal="left" vertical="center"/>
    </xf>
    <xf numFmtId="0" fontId="30" fillId="0" borderId="0" xfId="0" applyFont="1">
      <alignment vertical="center"/>
    </xf>
    <xf numFmtId="0" fontId="0" fillId="0" borderId="0" xfId="0" applyAlignment="1">
      <alignment horizontal="center" vertical="center"/>
    </xf>
    <xf numFmtId="177" fontId="0" fillId="24" borderId="1" xfId="0" applyNumberFormat="1" applyFill="1" applyBorder="1" applyAlignment="1">
      <alignment horizontal="center" vertical="center"/>
    </xf>
    <xf numFmtId="10" fontId="0" fillId="25" borderId="1" xfId="0" applyNumberFormat="1" applyFill="1" applyBorder="1" applyAlignment="1">
      <alignment horizontal="center" vertical="center"/>
    </xf>
    <xf numFmtId="178" fontId="0" fillId="25" borderId="1" xfId="0" applyNumberFormat="1" applyFill="1" applyBorder="1" applyAlignment="1">
      <alignment horizontal="center" vertical="center"/>
    </xf>
    <xf numFmtId="0" fontId="0" fillId="24" borderId="1" xfId="0" applyFill="1" applyBorder="1" applyAlignment="1">
      <alignment horizontal="center" vertical="center" wrapText="1"/>
    </xf>
    <xf numFmtId="0" fontId="0" fillId="24" borderId="1" xfId="0" applyFill="1" applyBorder="1" applyAlignment="1">
      <alignment horizontal="center" vertical="center"/>
    </xf>
    <xf numFmtId="0" fontId="0" fillId="24" borderId="1" xfId="0" applyFill="1" applyBorder="1">
      <alignment vertical="center"/>
    </xf>
    <xf numFmtId="0" fontId="0" fillId="27" borderId="1" xfId="0" applyFill="1" applyBorder="1" applyAlignment="1">
      <alignment horizontal="center" vertical="center"/>
    </xf>
    <xf numFmtId="0" fontId="0" fillId="26" borderId="1" xfId="0" applyFill="1" applyBorder="1">
      <alignment vertical="center"/>
    </xf>
    <xf numFmtId="0" fontId="0" fillId="26" borderId="1" xfId="0" applyFill="1" applyBorder="1" applyAlignment="1">
      <alignment horizontal="center" vertical="center"/>
    </xf>
    <xf numFmtId="176" fontId="0" fillId="26" borderId="1" xfId="0" applyNumberFormat="1" applyFill="1" applyBorder="1" applyAlignment="1">
      <alignment horizontal="center" vertical="center"/>
    </xf>
    <xf numFmtId="0" fontId="0" fillId="0" borderId="0" xfId="0">
      <alignment vertical="center"/>
    </xf>
    <xf numFmtId="0" fontId="33" fillId="0" borderId="0" xfId="0" applyFont="1">
      <alignment vertical="center"/>
    </xf>
    <xf numFmtId="0" fontId="35" fillId="0" borderId="0" xfId="0" applyFont="1">
      <alignment vertical="center"/>
    </xf>
    <xf numFmtId="0" fontId="40" fillId="0" borderId="0" xfId="0" applyFont="1" applyAlignment="1">
      <alignment horizontal="center" vertical="center"/>
    </xf>
    <xf numFmtId="0" fontId="0" fillId="24" borderId="1" xfId="0" applyFill="1" applyBorder="1" applyAlignment="1">
      <alignment horizontal="center" vertical="center"/>
    </xf>
    <xf numFmtId="0" fontId="34" fillId="0" borderId="0" xfId="0" applyFont="1" applyAlignment="1">
      <alignment horizontal="center" vertical="center"/>
    </xf>
    <xf numFmtId="0" fontId="30" fillId="24" borderId="1" xfId="0" applyFont="1" applyFill="1" applyBorder="1" applyAlignment="1">
      <alignment horizontal="center" vertical="center" wrapText="1"/>
    </xf>
    <xf numFmtId="0" fontId="32" fillId="0" borderId="0" xfId="0" applyFont="1">
      <alignment vertical="center"/>
    </xf>
    <xf numFmtId="0" fontId="0" fillId="24" borderId="1" xfId="0" applyFill="1" applyBorder="1" applyAlignment="1">
      <alignment horizontal="center" vertical="center" wrapText="1"/>
    </xf>
    <xf numFmtId="0" fontId="0" fillId="0" borderId="0" xfId="0" applyAlignment="1">
      <alignment horizontal="right" vertical="center"/>
    </xf>
    <xf numFmtId="0" fontId="37" fillId="0" borderId="0" xfId="0" applyFont="1" applyAlignment="1">
      <alignment horizontal="center" vertical="center"/>
    </xf>
    <xf numFmtId="0" fontId="32" fillId="0" borderId="0" xfId="0" applyFont="1" applyAlignment="1">
      <alignment horizontal="center" vertical="center"/>
    </xf>
    <xf numFmtId="0" fontId="0" fillId="0" borderId="1" xfId="0" applyBorder="1" applyAlignment="1">
      <alignment vertical="center" wrapText="1"/>
    </xf>
    <xf numFmtId="0" fontId="36" fillId="0" borderId="0" xfId="0" applyFont="1" applyAlignment="1">
      <alignment horizontal="center" vertical="center"/>
    </xf>
    <xf numFmtId="0" fontId="0" fillId="0" borderId="0" xfId="0" applyAlignment="1">
      <alignment horizontal="center" vertical="center"/>
    </xf>
    <xf numFmtId="0" fontId="30" fillId="24" borderId="1" xfId="0" applyFont="1" applyFill="1" applyBorder="1" applyAlignment="1">
      <alignment horizontal="center" vertical="center"/>
    </xf>
  </cellXfs>
  <cellStyles count="8892">
    <cellStyle name=" 3]_x000d__x000a_Zoomed=1_x000d__x000a_Row=0_x000d__x000a_Column=0_x000d__x000a_Height=300_x000d__x000a_Width=300_x000d__x000a_FontName=細明體_x000d__x000a_FontStyle=0_x000d__x000a_FontSize=9_x000d__x000a_PrtFontName=Co" xfId="1"/>
    <cellStyle name=" 3]_x000d__x000a_Zoomed=1_x000d__x000a_Row=0_x000d__x000a_Column=0_x000d__x000a_Height=300_x000d__x000a_Width=300_x000d__x000a_FontName=細明體_x000d__x000a_FontStyle=0_x000d__x000a_FontSize=9_x000d__x000a_PrtFontName=Co 10" xfId="2"/>
    <cellStyle name=" 3]_x000d__x000a_Zoomed=1_x000d__x000a_Row=0_x000d__x000a_Column=0_x000d__x000a_Height=300_x000d__x000a_Width=300_x000d__x000a_FontName=細明體_x000d__x000a_FontStyle=0_x000d__x000a_FontSize=9_x000d__x000a_PrtFontName=Co 2" xfId="3"/>
    <cellStyle name=" 3]_x000d__x000a_Zoomed=1_x000d__x000a_Row=0_x000d__x000a_Column=0_x000d__x000a_Height=300_x000d__x000a_Width=300_x000d__x000a_FontName=細明體_x000d__x000a_FontStyle=0_x000d__x000a_FontSize=9_x000d__x000a_PrtFontName=Co 2 2" xfId="4"/>
    <cellStyle name=" 3]_x000d__x000a_Zoomed=1_x000d__x000a_Row=0_x000d__x000a_Column=0_x000d__x000a_Height=300_x000d__x000a_Width=300_x000d__x000a_FontName=細明體_x000d__x000a_FontStyle=0_x000d__x000a_FontSize=9_x000d__x000a_PrtFontName=Co 2 2 2" xfId="5"/>
    <cellStyle name=" 3]_x000d__x000a_Zoomed=1_x000d__x000a_Row=0_x000d__x000a_Column=0_x000d__x000a_Height=300_x000d__x000a_Width=300_x000d__x000a_FontName=細明體_x000d__x000a_FontStyle=0_x000d__x000a_FontSize=9_x000d__x000a_PrtFontName=Co 2 2 2 2" xfId="6"/>
    <cellStyle name=" 3]_x000d__x000a_Zoomed=1_x000d__x000a_Row=0_x000d__x000a_Column=0_x000d__x000a_Height=300_x000d__x000a_Width=300_x000d__x000a_FontName=細明體_x000d__x000a_FontStyle=0_x000d__x000a_FontSize=9_x000d__x000a_PrtFontName=Co 2 2 2 2 2" xfId="7"/>
    <cellStyle name=" 3]_x000d__x000a_Zoomed=1_x000d__x000a_Row=0_x000d__x000a_Column=0_x000d__x000a_Height=300_x000d__x000a_Width=300_x000d__x000a_FontName=細明體_x000d__x000a_FontStyle=0_x000d__x000a_FontSize=9_x000d__x000a_PrtFontName=Co 2 2 2 2 3" xfId="8"/>
    <cellStyle name=" 3]_x000d__x000a_Zoomed=1_x000d__x000a_Row=0_x000d__x000a_Column=0_x000d__x000a_Height=300_x000d__x000a_Width=300_x000d__x000a_FontName=細明體_x000d__x000a_FontStyle=0_x000d__x000a_FontSize=9_x000d__x000a_PrtFontName=Co 2 2 2 2 4" xfId="9"/>
    <cellStyle name=" 3]_x000d__x000a_Zoomed=1_x000d__x000a_Row=0_x000d__x000a_Column=0_x000d__x000a_Height=300_x000d__x000a_Width=300_x000d__x000a_FontName=細明體_x000d__x000a_FontStyle=0_x000d__x000a_FontSize=9_x000d__x000a_PrtFontName=Co 2 2 2 3" xfId="10"/>
    <cellStyle name=" 3]_x000d__x000a_Zoomed=1_x000d__x000a_Row=0_x000d__x000a_Column=0_x000d__x000a_Height=300_x000d__x000a_Width=300_x000d__x000a_FontName=細明體_x000d__x000a_FontStyle=0_x000d__x000a_FontSize=9_x000d__x000a_PrtFontName=Co 2 2 2 4" xfId="11"/>
    <cellStyle name=" 3]_x000d__x000a_Zoomed=1_x000d__x000a_Row=0_x000d__x000a_Column=0_x000d__x000a_Height=300_x000d__x000a_Width=300_x000d__x000a_FontName=細明體_x000d__x000a_FontStyle=0_x000d__x000a_FontSize=9_x000d__x000a_PrtFontName=Co 2 2 2 5" xfId="12"/>
    <cellStyle name=" 3]_x000d__x000a_Zoomed=1_x000d__x000a_Row=0_x000d__x000a_Column=0_x000d__x000a_Height=300_x000d__x000a_Width=300_x000d__x000a_FontName=細明體_x000d__x000a_FontStyle=0_x000d__x000a_FontSize=9_x000d__x000a_PrtFontName=Co 2 2 3" xfId="13"/>
    <cellStyle name=" 3]_x000d__x000a_Zoomed=1_x000d__x000a_Row=0_x000d__x000a_Column=0_x000d__x000a_Height=300_x000d__x000a_Width=300_x000d__x000a_FontName=細明體_x000d__x000a_FontStyle=0_x000d__x000a_FontSize=9_x000d__x000a_PrtFontName=Co 2 2 3 2" xfId="14"/>
    <cellStyle name=" 3]_x000d__x000a_Zoomed=1_x000d__x000a_Row=0_x000d__x000a_Column=0_x000d__x000a_Height=300_x000d__x000a_Width=300_x000d__x000a_FontName=細明體_x000d__x000a_FontStyle=0_x000d__x000a_FontSize=9_x000d__x000a_PrtFontName=Co 2 2 3 3" xfId="15"/>
    <cellStyle name=" 3]_x000d__x000a_Zoomed=1_x000d__x000a_Row=0_x000d__x000a_Column=0_x000d__x000a_Height=300_x000d__x000a_Width=300_x000d__x000a_FontName=細明體_x000d__x000a_FontStyle=0_x000d__x000a_FontSize=9_x000d__x000a_PrtFontName=Co 2 2 3 4" xfId="16"/>
    <cellStyle name=" 3]_x000d__x000a_Zoomed=1_x000d__x000a_Row=0_x000d__x000a_Column=0_x000d__x000a_Height=300_x000d__x000a_Width=300_x000d__x000a_FontName=細明體_x000d__x000a_FontStyle=0_x000d__x000a_FontSize=9_x000d__x000a_PrtFontName=Co 2 2 4" xfId="17"/>
    <cellStyle name=" 3]_x000d__x000a_Zoomed=1_x000d__x000a_Row=0_x000d__x000a_Column=0_x000d__x000a_Height=300_x000d__x000a_Width=300_x000d__x000a_FontName=細明體_x000d__x000a_FontStyle=0_x000d__x000a_FontSize=9_x000d__x000a_PrtFontName=Co 2 2 5" xfId="18"/>
    <cellStyle name=" 3]_x000d__x000a_Zoomed=1_x000d__x000a_Row=0_x000d__x000a_Column=0_x000d__x000a_Height=300_x000d__x000a_Width=300_x000d__x000a_FontName=細明體_x000d__x000a_FontStyle=0_x000d__x000a_FontSize=9_x000d__x000a_PrtFontName=Co 2 2 6" xfId="19"/>
    <cellStyle name=" 3]_x000d__x000a_Zoomed=1_x000d__x000a_Row=0_x000d__x000a_Column=0_x000d__x000a_Height=300_x000d__x000a_Width=300_x000d__x000a_FontName=細明體_x000d__x000a_FontStyle=0_x000d__x000a_FontSize=9_x000d__x000a_PrtFontName=Co 2 3" xfId="20"/>
    <cellStyle name=" 3]_x000d__x000a_Zoomed=1_x000d__x000a_Row=0_x000d__x000a_Column=0_x000d__x000a_Height=300_x000d__x000a_Width=300_x000d__x000a_FontName=細明體_x000d__x000a_FontStyle=0_x000d__x000a_FontSize=9_x000d__x000a_PrtFontName=Co 2 3 2" xfId="21"/>
    <cellStyle name=" 3]_x000d__x000a_Zoomed=1_x000d__x000a_Row=0_x000d__x000a_Column=0_x000d__x000a_Height=300_x000d__x000a_Width=300_x000d__x000a_FontName=細明體_x000d__x000a_FontStyle=0_x000d__x000a_FontSize=9_x000d__x000a_PrtFontName=Co 2 3 2 2" xfId="22"/>
    <cellStyle name=" 3]_x000d__x000a_Zoomed=1_x000d__x000a_Row=0_x000d__x000a_Column=0_x000d__x000a_Height=300_x000d__x000a_Width=300_x000d__x000a_FontName=細明體_x000d__x000a_FontStyle=0_x000d__x000a_FontSize=9_x000d__x000a_PrtFontName=Co 2 3 2 3" xfId="23"/>
    <cellStyle name=" 3]_x000d__x000a_Zoomed=1_x000d__x000a_Row=0_x000d__x000a_Column=0_x000d__x000a_Height=300_x000d__x000a_Width=300_x000d__x000a_FontName=細明體_x000d__x000a_FontStyle=0_x000d__x000a_FontSize=9_x000d__x000a_PrtFontName=Co 2 3 2 4" xfId="24"/>
    <cellStyle name=" 3]_x000d__x000a_Zoomed=1_x000d__x000a_Row=0_x000d__x000a_Column=0_x000d__x000a_Height=300_x000d__x000a_Width=300_x000d__x000a_FontName=細明體_x000d__x000a_FontStyle=0_x000d__x000a_FontSize=9_x000d__x000a_PrtFontName=Co 2 3 3" xfId="25"/>
    <cellStyle name=" 3]_x000d__x000a_Zoomed=1_x000d__x000a_Row=0_x000d__x000a_Column=0_x000d__x000a_Height=300_x000d__x000a_Width=300_x000d__x000a_FontName=細明體_x000d__x000a_FontStyle=0_x000d__x000a_FontSize=9_x000d__x000a_PrtFontName=Co 2 3 4" xfId="26"/>
    <cellStyle name=" 3]_x000d__x000a_Zoomed=1_x000d__x000a_Row=0_x000d__x000a_Column=0_x000d__x000a_Height=300_x000d__x000a_Width=300_x000d__x000a_FontName=細明體_x000d__x000a_FontStyle=0_x000d__x000a_FontSize=9_x000d__x000a_PrtFontName=Co 2 3 5" xfId="27"/>
    <cellStyle name=" 3]_x000d__x000a_Zoomed=1_x000d__x000a_Row=0_x000d__x000a_Column=0_x000d__x000a_Height=300_x000d__x000a_Width=300_x000d__x000a_FontName=細明體_x000d__x000a_FontStyle=0_x000d__x000a_FontSize=9_x000d__x000a_PrtFontName=Co 2 4" xfId="28"/>
    <cellStyle name=" 3]_x000d__x000a_Zoomed=1_x000d__x000a_Row=0_x000d__x000a_Column=0_x000d__x000a_Height=300_x000d__x000a_Width=300_x000d__x000a_FontName=細明體_x000d__x000a_FontStyle=0_x000d__x000a_FontSize=9_x000d__x000a_PrtFontName=Co 2 4 2" xfId="29"/>
    <cellStyle name=" 3]_x000d__x000a_Zoomed=1_x000d__x000a_Row=0_x000d__x000a_Column=0_x000d__x000a_Height=300_x000d__x000a_Width=300_x000d__x000a_FontName=細明體_x000d__x000a_FontStyle=0_x000d__x000a_FontSize=9_x000d__x000a_PrtFontName=Co 2 4 2 2" xfId="30"/>
    <cellStyle name=" 3]_x000d__x000a_Zoomed=1_x000d__x000a_Row=0_x000d__x000a_Column=0_x000d__x000a_Height=300_x000d__x000a_Width=300_x000d__x000a_FontName=細明體_x000d__x000a_FontStyle=0_x000d__x000a_FontSize=9_x000d__x000a_PrtFontName=Co 2 4 2 3" xfId="31"/>
    <cellStyle name=" 3]_x000d__x000a_Zoomed=1_x000d__x000a_Row=0_x000d__x000a_Column=0_x000d__x000a_Height=300_x000d__x000a_Width=300_x000d__x000a_FontName=細明體_x000d__x000a_FontStyle=0_x000d__x000a_FontSize=9_x000d__x000a_PrtFontName=Co 2 4 2 4" xfId="32"/>
    <cellStyle name=" 3]_x000d__x000a_Zoomed=1_x000d__x000a_Row=0_x000d__x000a_Column=0_x000d__x000a_Height=300_x000d__x000a_Width=300_x000d__x000a_FontName=細明體_x000d__x000a_FontStyle=0_x000d__x000a_FontSize=9_x000d__x000a_PrtFontName=Co 2 4 3" xfId="33"/>
    <cellStyle name=" 3]_x000d__x000a_Zoomed=1_x000d__x000a_Row=0_x000d__x000a_Column=0_x000d__x000a_Height=300_x000d__x000a_Width=300_x000d__x000a_FontName=細明體_x000d__x000a_FontStyle=0_x000d__x000a_FontSize=9_x000d__x000a_PrtFontName=Co 2 4 4" xfId="34"/>
    <cellStyle name=" 3]_x000d__x000a_Zoomed=1_x000d__x000a_Row=0_x000d__x000a_Column=0_x000d__x000a_Height=300_x000d__x000a_Width=300_x000d__x000a_FontName=細明體_x000d__x000a_FontStyle=0_x000d__x000a_FontSize=9_x000d__x000a_PrtFontName=Co 2 4 5" xfId="35"/>
    <cellStyle name=" 3]_x000d__x000a_Zoomed=1_x000d__x000a_Row=0_x000d__x000a_Column=0_x000d__x000a_Height=300_x000d__x000a_Width=300_x000d__x000a_FontName=細明體_x000d__x000a_FontStyle=0_x000d__x000a_FontSize=9_x000d__x000a_PrtFontName=Co 2 5" xfId="36"/>
    <cellStyle name=" 3]_x000d__x000a_Zoomed=1_x000d__x000a_Row=0_x000d__x000a_Column=0_x000d__x000a_Height=300_x000d__x000a_Width=300_x000d__x000a_FontName=細明體_x000d__x000a_FontStyle=0_x000d__x000a_FontSize=9_x000d__x000a_PrtFontName=Co 2 5 2" xfId="37"/>
    <cellStyle name=" 3]_x000d__x000a_Zoomed=1_x000d__x000a_Row=0_x000d__x000a_Column=0_x000d__x000a_Height=300_x000d__x000a_Width=300_x000d__x000a_FontName=細明體_x000d__x000a_FontStyle=0_x000d__x000a_FontSize=9_x000d__x000a_PrtFontName=Co 2 5 3" xfId="38"/>
    <cellStyle name=" 3]_x000d__x000a_Zoomed=1_x000d__x000a_Row=0_x000d__x000a_Column=0_x000d__x000a_Height=300_x000d__x000a_Width=300_x000d__x000a_FontName=細明體_x000d__x000a_FontStyle=0_x000d__x000a_FontSize=9_x000d__x000a_PrtFontName=Co 2 5 4" xfId="39"/>
    <cellStyle name=" 3]_x000d__x000a_Zoomed=1_x000d__x000a_Row=0_x000d__x000a_Column=0_x000d__x000a_Height=300_x000d__x000a_Width=300_x000d__x000a_FontName=細明體_x000d__x000a_FontStyle=0_x000d__x000a_FontSize=9_x000d__x000a_PrtFontName=Co 2 6" xfId="40"/>
    <cellStyle name=" 3]_x000d__x000a_Zoomed=1_x000d__x000a_Row=0_x000d__x000a_Column=0_x000d__x000a_Height=300_x000d__x000a_Width=300_x000d__x000a_FontName=細明體_x000d__x000a_FontStyle=0_x000d__x000a_FontSize=9_x000d__x000a_PrtFontName=Co 2 7" xfId="41"/>
    <cellStyle name=" 3]_x000d__x000a_Zoomed=1_x000d__x000a_Row=0_x000d__x000a_Column=0_x000d__x000a_Height=300_x000d__x000a_Width=300_x000d__x000a_FontName=細明體_x000d__x000a_FontStyle=0_x000d__x000a_FontSize=9_x000d__x000a_PrtFontName=Co 2 8" xfId="42"/>
    <cellStyle name=" 3]_x000d__x000a_Zoomed=1_x000d__x000a_Row=0_x000d__x000a_Column=0_x000d__x000a_Height=300_x000d__x000a_Width=300_x000d__x000a_FontName=細明體_x000d__x000a_FontStyle=0_x000d__x000a_FontSize=9_x000d__x000a_PrtFontName=Co 3" xfId="43"/>
    <cellStyle name=" 3]_x000d__x000a_Zoomed=1_x000d__x000a_Row=0_x000d__x000a_Column=0_x000d__x000a_Height=300_x000d__x000a_Width=300_x000d__x000a_FontName=細明體_x000d__x000a_FontStyle=0_x000d__x000a_FontSize=9_x000d__x000a_PrtFontName=Co 3 2" xfId="44"/>
    <cellStyle name=" 3]_x000d__x000a_Zoomed=1_x000d__x000a_Row=0_x000d__x000a_Column=0_x000d__x000a_Height=300_x000d__x000a_Width=300_x000d__x000a_FontName=細明體_x000d__x000a_FontStyle=0_x000d__x000a_FontSize=9_x000d__x000a_PrtFontName=Co 3 2 2" xfId="45"/>
    <cellStyle name=" 3]_x000d__x000a_Zoomed=1_x000d__x000a_Row=0_x000d__x000a_Column=0_x000d__x000a_Height=300_x000d__x000a_Width=300_x000d__x000a_FontName=細明體_x000d__x000a_FontStyle=0_x000d__x000a_FontSize=9_x000d__x000a_PrtFontName=Co 3 2 2 2" xfId="46"/>
    <cellStyle name=" 3]_x000d__x000a_Zoomed=1_x000d__x000a_Row=0_x000d__x000a_Column=0_x000d__x000a_Height=300_x000d__x000a_Width=300_x000d__x000a_FontName=細明體_x000d__x000a_FontStyle=0_x000d__x000a_FontSize=9_x000d__x000a_PrtFontName=Co 3 2 2 2 2" xfId="47"/>
    <cellStyle name=" 3]_x000d__x000a_Zoomed=1_x000d__x000a_Row=0_x000d__x000a_Column=0_x000d__x000a_Height=300_x000d__x000a_Width=300_x000d__x000a_FontName=細明體_x000d__x000a_FontStyle=0_x000d__x000a_FontSize=9_x000d__x000a_PrtFontName=Co 3 2 2 2 3" xfId="48"/>
    <cellStyle name=" 3]_x000d__x000a_Zoomed=1_x000d__x000a_Row=0_x000d__x000a_Column=0_x000d__x000a_Height=300_x000d__x000a_Width=300_x000d__x000a_FontName=細明體_x000d__x000a_FontStyle=0_x000d__x000a_FontSize=9_x000d__x000a_PrtFontName=Co 3 2 2 2 4" xfId="49"/>
    <cellStyle name=" 3]_x000d__x000a_Zoomed=1_x000d__x000a_Row=0_x000d__x000a_Column=0_x000d__x000a_Height=300_x000d__x000a_Width=300_x000d__x000a_FontName=細明體_x000d__x000a_FontStyle=0_x000d__x000a_FontSize=9_x000d__x000a_PrtFontName=Co 3 2 2 3" xfId="50"/>
    <cellStyle name=" 3]_x000d__x000a_Zoomed=1_x000d__x000a_Row=0_x000d__x000a_Column=0_x000d__x000a_Height=300_x000d__x000a_Width=300_x000d__x000a_FontName=細明體_x000d__x000a_FontStyle=0_x000d__x000a_FontSize=9_x000d__x000a_PrtFontName=Co 3 2 2 4" xfId="51"/>
    <cellStyle name=" 3]_x000d__x000a_Zoomed=1_x000d__x000a_Row=0_x000d__x000a_Column=0_x000d__x000a_Height=300_x000d__x000a_Width=300_x000d__x000a_FontName=細明體_x000d__x000a_FontStyle=0_x000d__x000a_FontSize=9_x000d__x000a_PrtFontName=Co 3 2 2 5" xfId="52"/>
    <cellStyle name=" 3]_x000d__x000a_Zoomed=1_x000d__x000a_Row=0_x000d__x000a_Column=0_x000d__x000a_Height=300_x000d__x000a_Width=300_x000d__x000a_FontName=細明體_x000d__x000a_FontStyle=0_x000d__x000a_FontSize=9_x000d__x000a_PrtFontName=Co 3 2 3" xfId="53"/>
    <cellStyle name=" 3]_x000d__x000a_Zoomed=1_x000d__x000a_Row=0_x000d__x000a_Column=0_x000d__x000a_Height=300_x000d__x000a_Width=300_x000d__x000a_FontName=細明體_x000d__x000a_FontStyle=0_x000d__x000a_FontSize=9_x000d__x000a_PrtFontName=Co 3 2 3 2" xfId="54"/>
    <cellStyle name=" 3]_x000d__x000a_Zoomed=1_x000d__x000a_Row=0_x000d__x000a_Column=0_x000d__x000a_Height=300_x000d__x000a_Width=300_x000d__x000a_FontName=細明體_x000d__x000a_FontStyle=0_x000d__x000a_FontSize=9_x000d__x000a_PrtFontName=Co 3 2 3 3" xfId="55"/>
    <cellStyle name=" 3]_x000d__x000a_Zoomed=1_x000d__x000a_Row=0_x000d__x000a_Column=0_x000d__x000a_Height=300_x000d__x000a_Width=300_x000d__x000a_FontName=細明體_x000d__x000a_FontStyle=0_x000d__x000a_FontSize=9_x000d__x000a_PrtFontName=Co 3 2 3 4" xfId="56"/>
    <cellStyle name=" 3]_x000d__x000a_Zoomed=1_x000d__x000a_Row=0_x000d__x000a_Column=0_x000d__x000a_Height=300_x000d__x000a_Width=300_x000d__x000a_FontName=細明體_x000d__x000a_FontStyle=0_x000d__x000a_FontSize=9_x000d__x000a_PrtFontName=Co 3 2 4" xfId="57"/>
    <cellStyle name=" 3]_x000d__x000a_Zoomed=1_x000d__x000a_Row=0_x000d__x000a_Column=0_x000d__x000a_Height=300_x000d__x000a_Width=300_x000d__x000a_FontName=細明體_x000d__x000a_FontStyle=0_x000d__x000a_FontSize=9_x000d__x000a_PrtFontName=Co 3 2 5" xfId="58"/>
    <cellStyle name=" 3]_x000d__x000a_Zoomed=1_x000d__x000a_Row=0_x000d__x000a_Column=0_x000d__x000a_Height=300_x000d__x000a_Width=300_x000d__x000a_FontName=細明體_x000d__x000a_FontStyle=0_x000d__x000a_FontSize=9_x000d__x000a_PrtFontName=Co 3 2 6" xfId="59"/>
    <cellStyle name=" 3]_x000d__x000a_Zoomed=1_x000d__x000a_Row=0_x000d__x000a_Column=0_x000d__x000a_Height=300_x000d__x000a_Width=300_x000d__x000a_FontName=細明體_x000d__x000a_FontStyle=0_x000d__x000a_FontSize=9_x000d__x000a_PrtFontName=Co 3 3" xfId="60"/>
    <cellStyle name=" 3]_x000d__x000a_Zoomed=1_x000d__x000a_Row=0_x000d__x000a_Column=0_x000d__x000a_Height=300_x000d__x000a_Width=300_x000d__x000a_FontName=細明體_x000d__x000a_FontStyle=0_x000d__x000a_FontSize=9_x000d__x000a_PrtFontName=Co 3 3 2" xfId="61"/>
    <cellStyle name=" 3]_x000d__x000a_Zoomed=1_x000d__x000a_Row=0_x000d__x000a_Column=0_x000d__x000a_Height=300_x000d__x000a_Width=300_x000d__x000a_FontName=細明體_x000d__x000a_FontStyle=0_x000d__x000a_FontSize=9_x000d__x000a_PrtFontName=Co 3 3 2 2" xfId="62"/>
    <cellStyle name=" 3]_x000d__x000a_Zoomed=1_x000d__x000a_Row=0_x000d__x000a_Column=0_x000d__x000a_Height=300_x000d__x000a_Width=300_x000d__x000a_FontName=細明體_x000d__x000a_FontStyle=0_x000d__x000a_FontSize=9_x000d__x000a_PrtFontName=Co 3 3 2 3" xfId="63"/>
    <cellStyle name=" 3]_x000d__x000a_Zoomed=1_x000d__x000a_Row=0_x000d__x000a_Column=0_x000d__x000a_Height=300_x000d__x000a_Width=300_x000d__x000a_FontName=細明體_x000d__x000a_FontStyle=0_x000d__x000a_FontSize=9_x000d__x000a_PrtFontName=Co 3 3 2 4" xfId="64"/>
    <cellStyle name=" 3]_x000d__x000a_Zoomed=1_x000d__x000a_Row=0_x000d__x000a_Column=0_x000d__x000a_Height=300_x000d__x000a_Width=300_x000d__x000a_FontName=細明體_x000d__x000a_FontStyle=0_x000d__x000a_FontSize=9_x000d__x000a_PrtFontName=Co 3 3 3" xfId="65"/>
    <cellStyle name=" 3]_x000d__x000a_Zoomed=1_x000d__x000a_Row=0_x000d__x000a_Column=0_x000d__x000a_Height=300_x000d__x000a_Width=300_x000d__x000a_FontName=細明體_x000d__x000a_FontStyle=0_x000d__x000a_FontSize=9_x000d__x000a_PrtFontName=Co 3 3 4" xfId="66"/>
    <cellStyle name=" 3]_x000d__x000a_Zoomed=1_x000d__x000a_Row=0_x000d__x000a_Column=0_x000d__x000a_Height=300_x000d__x000a_Width=300_x000d__x000a_FontName=細明體_x000d__x000a_FontStyle=0_x000d__x000a_FontSize=9_x000d__x000a_PrtFontName=Co 3 3 5" xfId="67"/>
    <cellStyle name=" 3]_x000d__x000a_Zoomed=1_x000d__x000a_Row=0_x000d__x000a_Column=0_x000d__x000a_Height=300_x000d__x000a_Width=300_x000d__x000a_FontName=細明體_x000d__x000a_FontStyle=0_x000d__x000a_FontSize=9_x000d__x000a_PrtFontName=Co 3 4" xfId="68"/>
    <cellStyle name=" 3]_x000d__x000a_Zoomed=1_x000d__x000a_Row=0_x000d__x000a_Column=0_x000d__x000a_Height=300_x000d__x000a_Width=300_x000d__x000a_FontName=細明體_x000d__x000a_FontStyle=0_x000d__x000a_FontSize=9_x000d__x000a_PrtFontName=Co 3 4 2" xfId="69"/>
    <cellStyle name=" 3]_x000d__x000a_Zoomed=1_x000d__x000a_Row=0_x000d__x000a_Column=0_x000d__x000a_Height=300_x000d__x000a_Width=300_x000d__x000a_FontName=細明體_x000d__x000a_FontStyle=0_x000d__x000a_FontSize=9_x000d__x000a_PrtFontName=Co 3 4 2 2" xfId="70"/>
    <cellStyle name=" 3]_x000d__x000a_Zoomed=1_x000d__x000a_Row=0_x000d__x000a_Column=0_x000d__x000a_Height=300_x000d__x000a_Width=300_x000d__x000a_FontName=細明體_x000d__x000a_FontStyle=0_x000d__x000a_FontSize=9_x000d__x000a_PrtFontName=Co 3 4 2 3" xfId="71"/>
    <cellStyle name=" 3]_x000d__x000a_Zoomed=1_x000d__x000a_Row=0_x000d__x000a_Column=0_x000d__x000a_Height=300_x000d__x000a_Width=300_x000d__x000a_FontName=細明體_x000d__x000a_FontStyle=0_x000d__x000a_FontSize=9_x000d__x000a_PrtFontName=Co 3 4 2 4" xfId="72"/>
    <cellStyle name=" 3]_x000d__x000a_Zoomed=1_x000d__x000a_Row=0_x000d__x000a_Column=0_x000d__x000a_Height=300_x000d__x000a_Width=300_x000d__x000a_FontName=細明體_x000d__x000a_FontStyle=0_x000d__x000a_FontSize=9_x000d__x000a_PrtFontName=Co 3 4 3" xfId="73"/>
    <cellStyle name=" 3]_x000d__x000a_Zoomed=1_x000d__x000a_Row=0_x000d__x000a_Column=0_x000d__x000a_Height=300_x000d__x000a_Width=300_x000d__x000a_FontName=細明體_x000d__x000a_FontStyle=0_x000d__x000a_FontSize=9_x000d__x000a_PrtFontName=Co 3 4 4" xfId="74"/>
    <cellStyle name=" 3]_x000d__x000a_Zoomed=1_x000d__x000a_Row=0_x000d__x000a_Column=0_x000d__x000a_Height=300_x000d__x000a_Width=300_x000d__x000a_FontName=細明體_x000d__x000a_FontStyle=0_x000d__x000a_FontSize=9_x000d__x000a_PrtFontName=Co 3 4 5" xfId="75"/>
    <cellStyle name=" 3]_x000d__x000a_Zoomed=1_x000d__x000a_Row=0_x000d__x000a_Column=0_x000d__x000a_Height=300_x000d__x000a_Width=300_x000d__x000a_FontName=細明體_x000d__x000a_FontStyle=0_x000d__x000a_FontSize=9_x000d__x000a_PrtFontName=Co 3 5" xfId="76"/>
    <cellStyle name=" 3]_x000d__x000a_Zoomed=1_x000d__x000a_Row=0_x000d__x000a_Column=0_x000d__x000a_Height=300_x000d__x000a_Width=300_x000d__x000a_FontName=細明體_x000d__x000a_FontStyle=0_x000d__x000a_FontSize=9_x000d__x000a_PrtFontName=Co 3 5 2" xfId="77"/>
    <cellStyle name=" 3]_x000d__x000a_Zoomed=1_x000d__x000a_Row=0_x000d__x000a_Column=0_x000d__x000a_Height=300_x000d__x000a_Width=300_x000d__x000a_FontName=細明體_x000d__x000a_FontStyle=0_x000d__x000a_FontSize=9_x000d__x000a_PrtFontName=Co 3 5 3" xfId="78"/>
    <cellStyle name=" 3]_x000d__x000a_Zoomed=1_x000d__x000a_Row=0_x000d__x000a_Column=0_x000d__x000a_Height=300_x000d__x000a_Width=300_x000d__x000a_FontName=細明體_x000d__x000a_FontStyle=0_x000d__x000a_FontSize=9_x000d__x000a_PrtFontName=Co 3 5 4" xfId="79"/>
    <cellStyle name=" 3]_x000d__x000a_Zoomed=1_x000d__x000a_Row=0_x000d__x000a_Column=0_x000d__x000a_Height=300_x000d__x000a_Width=300_x000d__x000a_FontName=細明體_x000d__x000a_FontStyle=0_x000d__x000a_FontSize=9_x000d__x000a_PrtFontName=Co 3 6" xfId="80"/>
    <cellStyle name=" 3]_x000d__x000a_Zoomed=1_x000d__x000a_Row=0_x000d__x000a_Column=0_x000d__x000a_Height=300_x000d__x000a_Width=300_x000d__x000a_FontName=細明體_x000d__x000a_FontStyle=0_x000d__x000a_FontSize=9_x000d__x000a_PrtFontName=Co 3 7" xfId="81"/>
    <cellStyle name=" 3]_x000d__x000a_Zoomed=1_x000d__x000a_Row=0_x000d__x000a_Column=0_x000d__x000a_Height=300_x000d__x000a_Width=300_x000d__x000a_FontName=細明體_x000d__x000a_FontStyle=0_x000d__x000a_FontSize=9_x000d__x000a_PrtFontName=Co 3 8" xfId="82"/>
    <cellStyle name=" 3]_x000d__x000a_Zoomed=1_x000d__x000a_Row=0_x000d__x000a_Column=0_x000d__x000a_Height=300_x000d__x000a_Width=300_x000d__x000a_FontName=細明體_x000d__x000a_FontStyle=0_x000d__x000a_FontSize=9_x000d__x000a_PrtFontName=Co 4" xfId="83"/>
    <cellStyle name=" 3]_x000d__x000a_Zoomed=1_x000d__x000a_Row=0_x000d__x000a_Column=0_x000d__x000a_Height=300_x000d__x000a_Width=300_x000d__x000a_FontName=細明體_x000d__x000a_FontStyle=0_x000d__x000a_FontSize=9_x000d__x000a_PrtFontName=Co 4 2" xfId="84"/>
    <cellStyle name=" 3]_x000d__x000a_Zoomed=1_x000d__x000a_Row=0_x000d__x000a_Column=0_x000d__x000a_Height=300_x000d__x000a_Width=300_x000d__x000a_FontName=細明體_x000d__x000a_FontStyle=0_x000d__x000a_FontSize=9_x000d__x000a_PrtFontName=Co 4 2 2" xfId="85"/>
    <cellStyle name=" 3]_x000d__x000a_Zoomed=1_x000d__x000a_Row=0_x000d__x000a_Column=0_x000d__x000a_Height=300_x000d__x000a_Width=300_x000d__x000a_FontName=細明體_x000d__x000a_FontStyle=0_x000d__x000a_FontSize=9_x000d__x000a_PrtFontName=Co 4 2 2 2" xfId="86"/>
    <cellStyle name=" 3]_x000d__x000a_Zoomed=1_x000d__x000a_Row=0_x000d__x000a_Column=0_x000d__x000a_Height=300_x000d__x000a_Width=300_x000d__x000a_FontName=細明體_x000d__x000a_FontStyle=0_x000d__x000a_FontSize=9_x000d__x000a_PrtFontName=Co 4 2 2 3" xfId="87"/>
    <cellStyle name=" 3]_x000d__x000a_Zoomed=1_x000d__x000a_Row=0_x000d__x000a_Column=0_x000d__x000a_Height=300_x000d__x000a_Width=300_x000d__x000a_FontName=細明體_x000d__x000a_FontStyle=0_x000d__x000a_FontSize=9_x000d__x000a_PrtFontName=Co 4 2 2 4" xfId="88"/>
    <cellStyle name=" 3]_x000d__x000a_Zoomed=1_x000d__x000a_Row=0_x000d__x000a_Column=0_x000d__x000a_Height=300_x000d__x000a_Width=300_x000d__x000a_FontName=細明體_x000d__x000a_FontStyle=0_x000d__x000a_FontSize=9_x000d__x000a_PrtFontName=Co 4 2 3" xfId="89"/>
    <cellStyle name=" 3]_x000d__x000a_Zoomed=1_x000d__x000a_Row=0_x000d__x000a_Column=0_x000d__x000a_Height=300_x000d__x000a_Width=300_x000d__x000a_FontName=細明體_x000d__x000a_FontStyle=0_x000d__x000a_FontSize=9_x000d__x000a_PrtFontName=Co 4 2 4" xfId="90"/>
    <cellStyle name=" 3]_x000d__x000a_Zoomed=1_x000d__x000a_Row=0_x000d__x000a_Column=0_x000d__x000a_Height=300_x000d__x000a_Width=300_x000d__x000a_FontName=細明體_x000d__x000a_FontStyle=0_x000d__x000a_FontSize=9_x000d__x000a_PrtFontName=Co 4 2 5" xfId="91"/>
    <cellStyle name=" 3]_x000d__x000a_Zoomed=1_x000d__x000a_Row=0_x000d__x000a_Column=0_x000d__x000a_Height=300_x000d__x000a_Width=300_x000d__x000a_FontName=細明體_x000d__x000a_FontStyle=0_x000d__x000a_FontSize=9_x000d__x000a_PrtFontName=Co 4 3" xfId="92"/>
    <cellStyle name=" 3]_x000d__x000a_Zoomed=1_x000d__x000a_Row=0_x000d__x000a_Column=0_x000d__x000a_Height=300_x000d__x000a_Width=300_x000d__x000a_FontName=細明體_x000d__x000a_FontStyle=0_x000d__x000a_FontSize=9_x000d__x000a_PrtFontName=Co 4 3 2" xfId="93"/>
    <cellStyle name=" 3]_x000d__x000a_Zoomed=1_x000d__x000a_Row=0_x000d__x000a_Column=0_x000d__x000a_Height=300_x000d__x000a_Width=300_x000d__x000a_FontName=細明體_x000d__x000a_FontStyle=0_x000d__x000a_FontSize=9_x000d__x000a_PrtFontName=Co 4 3 3" xfId="94"/>
    <cellStyle name=" 3]_x000d__x000a_Zoomed=1_x000d__x000a_Row=0_x000d__x000a_Column=0_x000d__x000a_Height=300_x000d__x000a_Width=300_x000d__x000a_FontName=細明體_x000d__x000a_FontStyle=0_x000d__x000a_FontSize=9_x000d__x000a_PrtFontName=Co 4 3 4" xfId="95"/>
    <cellStyle name=" 3]_x000d__x000a_Zoomed=1_x000d__x000a_Row=0_x000d__x000a_Column=0_x000d__x000a_Height=300_x000d__x000a_Width=300_x000d__x000a_FontName=細明體_x000d__x000a_FontStyle=0_x000d__x000a_FontSize=9_x000d__x000a_PrtFontName=Co 4 4" xfId="96"/>
    <cellStyle name=" 3]_x000d__x000a_Zoomed=1_x000d__x000a_Row=0_x000d__x000a_Column=0_x000d__x000a_Height=300_x000d__x000a_Width=300_x000d__x000a_FontName=細明體_x000d__x000a_FontStyle=0_x000d__x000a_FontSize=9_x000d__x000a_PrtFontName=Co 4 5" xfId="97"/>
    <cellStyle name=" 3]_x000d__x000a_Zoomed=1_x000d__x000a_Row=0_x000d__x000a_Column=0_x000d__x000a_Height=300_x000d__x000a_Width=300_x000d__x000a_FontName=細明體_x000d__x000a_FontStyle=0_x000d__x000a_FontSize=9_x000d__x000a_PrtFontName=Co 4 6" xfId="98"/>
    <cellStyle name=" 3]_x000d__x000a_Zoomed=1_x000d__x000a_Row=0_x000d__x000a_Column=0_x000d__x000a_Height=300_x000d__x000a_Width=300_x000d__x000a_FontName=細明體_x000d__x000a_FontStyle=0_x000d__x000a_FontSize=9_x000d__x000a_PrtFontName=Co 5" xfId="99"/>
    <cellStyle name=" 3]_x000d__x000a_Zoomed=1_x000d__x000a_Row=0_x000d__x000a_Column=0_x000d__x000a_Height=300_x000d__x000a_Width=300_x000d__x000a_FontName=細明體_x000d__x000a_FontStyle=0_x000d__x000a_FontSize=9_x000d__x000a_PrtFontName=Co 5 2" xfId="100"/>
    <cellStyle name=" 3]_x000d__x000a_Zoomed=1_x000d__x000a_Row=0_x000d__x000a_Column=0_x000d__x000a_Height=300_x000d__x000a_Width=300_x000d__x000a_FontName=細明體_x000d__x000a_FontStyle=0_x000d__x000a_FontSize=9_x000d__x000a_PrtFontName=Co 5 2 2" xfId="101"/>
    <cellStyle name=" 3]_x000d__x000a_Zoomed=1_x000d__x000a_Row=0_x000d__x000a_Column=0_x000d__x000a_Height=300_x000d__x000a_Width=300_x000d__x000a_FontName=細明體_x000d__x000a_FontStyle=0_x000d__x000a_FontSize=9_x000d__x000a_PrtFontName=Co 5 2 3" xfId="102"/>
    <cellStyle name=" 3]_x000d__x000a_Zoomed=1_x000d__x000a_Row=0_x000d__x000a_Column=0_x000d__x000a_Height=300_x000d__x000a_Width=300_x000d__x000a_FontName=細明體_x000d__x000a_FontStyle=0_x000d__x000a_FontSize=9_x000d__x000a_PrtFontName=Co 5 2 4" xfId="103"/>
    <cellStyle name=" 3]_x000d__x000a_Zoomed=1_x000d__x000a_Row=0_x000d__x000a_Column=0_x000d__x000a_Height=300_x000d__x000a_Width=300_x000d__x000a_FontName=細明體_x000d__x000a_FontStyle=0_x000d__x000a_FontSize=9_x000d__x000a_PrtFontName=Co 5 3" xfId="104"/>
    <cellStyle name=" 3]_x000d__x000a_Zoomed=1_x000d__x000a_Row=0_x000d__x000a_Column=0_x000d__x000a_Height=300_x000d__x000a_Width=300_x000d__x000a_FontName=細明體_x000d__x000a_FontStyle=0_x000d__x000a_FontSize=9_x000d__x000a_PrtFontName=Co 5 4" xfId="105"/>
    <cellStyle name=" 3]_x000d__x000a_Zoomed=1_x000d__x000a_Row=0_x000d__x000a_Column=0_x000d__x000a_Height=300_x000d__x000a_Width=300_x000d__x000a_FontName=細明體_x000d__x000a_FontStyle=0_x000d__x000a_FontSize=9_x000d__x000a_PrtFontName=Co 5 5" xfId="106"/>
    <cellStyle name=" 3]_x000d__x000a_Zoomed=1_x000d__x000a_Row=0_x000d__x000a_Column=0_x000d__x000a_Height=300_x000d__x000a_Width=300_x000d__x000a_FontName=細明體_x000d__x000a_FontStyle=0_x000d__x000a_FontSize=9_x000d__x000a_PrtFontName=Co 6" xfId="107"/>
    <cellStyle name=" 3]_x000d__x000a_Zoomed=1_x000d__x000a_Row=0_x000d__x000a_Column=0_x000d__x000a_Height=300_x000d__x000a_Width=300_x000d__x000a_FontName=細明體_x000d__x000a_FontStyle=0_x000d__x000a_FontSize=9_x000d__x000a_PrtFontName=Co 6 2" xfId="108"/>
    <cellStyle name=" 3]_x000d__x000a_Zoomed=1_x000d__x000a_Row=0_x000d__x000a_Column=0_x000d__x000a_Height=300_x000d__x000a_Width=300_x000d__x000a_FontName=細明體_x000d__x000a_FontStyle=0_x000d__x000a_FontSize=9_x000d__x000a_PrtFontName=Co 6 2 2" xfId="109"/>
    <cellStyle name=" 3]_x000d__x000a_Zoomed=1_x000d__x000a_Row=0_x000d__x000a_Column=0_x000d__x000a_Height=300_x000d__x000a_Width=300_x000d__x000a_FontName=細明體_x000d__x000a_FontStyle=0_x000d__x000a_FontSize=9_x000d__x000a_PrtFontName=Co 6 2 3" xfId="110"/>
    <cellStyle name=" 3]_x000d__x000a_Zoomed=1_x000d__x000a_Row=0_x000d__x000a_Column=0_x000d__x000a_Height=300_x000d__x000a_Width=300_x000d__x000a_FontName=細明體_x000d__x000a_FontStyle=0_x000d__x000a_FontSize=9_x000d__x000a_PrtFontName=Co 6 2 4" xfId="111"/>
    <cellStyle name=" 3]_x000d__x000a_Zoomed=1_x000d__x000a_Row=0_x000d__x000a_Column=0_x000d__x000a_Height=300_x000d__x000a_Width=300_x000d__x000a_FontName=細明體_x000d__x000a_FontStyle=0_x000d__x000a_FontSize=9_x000d__x000a_PrtFontName=Co 6 3" xfId="112"/>
    <cellStyle name=" 3]_x000d__x000a_Zoomed=1_x000d__x000a_Row=0_x000d__x000a_Column=0_x000d__x000a_Height=300_x000d__x000a_Width=300_x000d__x000a_FontName=細明體_x000d__x000a_FontStyle=0_x000d__x000a_FontSize=9_x000d__x000a_PrtFontName=Co 6 4" xfId="113"/>
    <cellStyle name=" 3]_x000d__x000a_Zoomed=1_x000d__x000a_Row=0_x000d__x000a_Column=0_x000d__x000a_Height=300_x000d__x000a_Width=300_x000d__x000a_FontName=細明體_x000d__x000a_FontStyle=0_x000d__x000a_FontSize=9_x000d__x000a_PrtFontName=Co 6 5" xfId="114"/>
    <cellStyle name=" 3]_x000d__x000a_Zoomed=1_x000d__x000a_Row=0_x000d__x000a_Column=0_x000d__x000a_Height=300_x000d__x000a_Width=300_x000d__x000a_FontName=細明體_x000d__x000a_FontStyle=0_x000d__x000a_FontSize=9_x000d__x000a_PrtFontName=Co 7" xfId="115"/>
    <cellStyle name=" 3]_x000d__x000a_Zoomed=1_x000d__x000a_Row=0_x000d__x000a_Column=0_x000d__x000a_Height=300_x000d__x000a_Width=300_x000d__x000a_FontName=細明體_x000d__x000a_FontStyle=0_x000d__x000a_FontSize=9_x000d__x000a_PrtFontName=Co 7 2" xfId="116"/>
    <cellStyle name=" 3]_x000d__x000a_Zoomed=1_x000d__x000a_Row=0_x000d__x000a_Column=0_x000d__x000a_Height=300_x000d__x000a_Width=300_x000d__x000a_FontName=細明體_x000d__x000a_FontStyle=0_x000d__x000a_FontSize=9_x000d__x000a_PrtFontName=Co 7 3" xfId="117"/>
    <cellStyle name=" 3]_x000d__x000a_Zoomed=1_x000d__x000a_Row=0_x000d__x000a_Column=0_x000d__x000a_Height=300_x000d__x000a_Width=300_x000d__x000a_FontName=細明體_x000d__x000a_FontStyle=0_x000d__x000a_FontSize=9_x000d__x000a_PrtFontName=Co 7 4" xfId="118"/>
    <cellStyle name=" 3]_x000d__x000a_Zoomed=1_x000d__x000a_Row=0_x000d__x000a_Column=0_x000d__x000a_Height=300_x000d__x000a_Width=300_x000d__x000a_FontName=細明體_x000d__x000a_FontStyle=0_x000d__x000a_FontSize=9_x000d__x000a_PrtFontName=Co 8" xfId="119"/>
    <cellStyle name=" 3]_x000d__x000a_Zoomed=1_x000d__x000a_Row=0_x000d__x000a_Column=0_x000d__x000a_Height=300_x000d__x000a_Width=300_x000d__x000a_FontName=細明體_x000d__x000a_FontStyle=0_x000d__x000a_FontSize=9_x000d__x000a_PrtFontName=Co 9" xfId="120"/>
    <cellStyle name="@ET_Style?Normal" xfId="121"/>
    <cellStyle name="_20100326高清市院遂宁检察院1080P配置清单26日改" xfId="122"/>
    <cellStyle name="_20100326高清市院遂宁检察院1080P配置清单26日改 2" xfId="123"/>
    <cellStyle name="_20100326高清市院遂宁检察院1080P配置清单26日改 3" xfId="124"/>
    <cellStyle name="_20100326高清市院遂宁检察院1080P配置清单26日改 4" xfId="125"/>
    <cellStyle name="_Book1" xfId="126"/>
    <cellStyle name="_Book1 2" xfId="127"/>
    <cellStyle name="_Book1 3" xfId="128"/>
    <cellStyle name="_Book1 4" xfId="129"/>
    <cellStyle name="_Book1_1" xfId="130"/>
    <cellStyle name="_Book1_1 2" xfId="131"/>
    <cellStyle name="_Book1_1 3" xfId="132"/>
    <cellStyle name="_Book1_1 4" xfId="133"/>
    <cellStyle name="_Book1_2" xfId="134"/>
    <cellStyle name="_Book1_2 2" xfId="135"/>
    <cellStyle name="_Book1_2 3" xfId="136"/>
    <cellStyle name="_Book1_2 4" xfId="137"/>
    <cellStyle name="_Book1_3" xfId="138"/>
    <cellStyle name="_Book1_3 2" xfId="139"/>
    <cellStyle name="_Book1_3 3" xfId="140"/>
    <cellStyle name="_Book1_3 4" xfId="141"/>
    <cellStyle name="_ET_STYLE_NoName_00_" xfId="142"/>
    <cellStyle name="_ET_STYLE_NoName_00_ 2" xfId="143"/>
    <cellStyle name="_ET_STYLE_NoName_00_ 3" xfId="144"/>
    <cellStyle name="_ET_STYLE_NoName_00_ 4" xfId="145"/>
    <cellStyle name="_ET_STYLE_NoName_00__Book1" xfId="146"/>
    <cellStyle name="_ET_STYLE_NoName_00__Book1 2" xfId="147"/>
    <cellStyle name="_ET_STYLE_NoName_00__Book1 3" xfId="148"/>
    <cellStyle name="_ET_STYLE_NoName_00__Book1 4" xfId="149"/>
    <cellStyle name="_ET_STYLE_NoName_00__Book1_1" xfId="150"/>
    <cellStyle name="_ET_STYLE_NoName_00__Book1_1 2" xfId="151"/>
    <cellStyle name="_ET_STYLE_NoName_00__Book1_1 3" xfId="152"/>
    <cellStyle name="_ET_STYLE_NoName_00__Book1_1 4" xfId="153"/>
    <cellStyle name="_ET_STYLE_NoName_00__Sheet3" xfId="154"/>
    <cellStyle name="_ET_STYLE_NoName_00__Sheet3 2" xfId="155"/>
    <cellStyle name="_ET_STYLE_NoName_00__Sheet3 3" xfId="156"/>
    <cellStyle name="_ET_STYLE_NoName_00__Sheet3 4" xfId="157"/>
    <cellStyle name="_弱电系统设备配置报价清单" xfId="158"/>
    <cellStyle name="_弱电系统设备配置报价清单 2" xfId="159"/>
    <cellStyle name="_弱电系统设备配置报价清单 3" xfId="160"/>
    <cellStyle name="_弱电系统设备配置报价清单 4" xfId="161"/>
    <cellStyle name="0,0_x000d__x000a_NA_x000d__x000a_" xfId="162"/>
    <cellStyle name="0,0_x000d__x000a_NA_x000d__x000a_ 2" xfId="163"/>
    <cellStyle name="0,0_x000d__x000a_NA_x000d__x000a_ 3" xfId="164"/>
    <cellStyle name="0,0_x000d__x000a_NA_x000d__x000a_ 4" xfId="165"/>
    <cellStyle name="20% - 强调文字颜色 1 2" xfId="166"/>
    <cellStyle name="20% - 强调文字颜色 1 2 2" xfId="167"/>
    <cellStyle name="20% - 强调文字颜色 1 2 2 2" xfId="168"/>
    <cellStyle name="20% - 强调文字颜色 1 2 2 2 2" xfId="169"/>
    <cellStyle name="20% - 强调文字颜色 1 2 2 2 2 2" xfId="170"/>
    <cellStyle name="20% - 强调文字颜色 1 2 2 2 2 3" xfId="171"/>
    <cellStyle name="20% - 强调文字颜色 1 2 2 2 2 4" xfId="172"/>
    <cellStyle name="20% - 强调文字颜色 1 2 2 2 3" xfId="173"/>
    <cellStyle name="20% - 强调文字颜色 1 2 2 2 4" xfId="174"/>
    <cellStyle name="20% - 强调文字颜色 1 2 2 2 5" xfId="175"/>
    <cellStyle name="20% - 强调文字颜色 1 2 2 3" xfId="176"/>
    <cellStyle name="20% - 强调文字颜色 1 2 2 3 2" xfId="177"/>
    <cellStyle name="20% - 强调文字颜色 1 2 2 3 2 2" xfId="178"/>
    <cellStyle name="20% - 强调文字颜色 1 2 2 3 2 3" xfId="179"/>
    <cellStyle name="20% - 强调文字颜色 1 2 2 3 2 4" xfId="180"/>
    <cellStyle name="20% - 强调文字颜色 1 2 2 3 3" xfId="181"/>
    <cellStyle name="20% - 强调文字颜色 1 2 2 3 4" xfId="182"/>
    <cellStyle name="20% - 强调文字颜色 1 2 2 3 5" xfId="183"/>
    <cellStyle name="20% - 强调文字颜色 1 2 2 4" xfId="184"/>
    <cellStyle name="20% - 强调文字颜色 1 2 2 4 2" xfId="185"/>
    <cellStyle name="20% - 强调文字颜色 1 2 2 4 3" xfId="186"/>
    <cellStyle name="20% - 强调文字颜色 1 2 2 4 4" xfId="187"/>
    <cellStyle name="20% - 强调文字颜色 1 2 2 5" xfId="188"/>
    <cellStyle name="20% - 强调文字颜色 1 2 2 6" xfId="189"/>
    <cellStyle name="20% - 强调文字颜色 1 2 2 7" xfId="190"/>
    <cellStyle name="20% - 强调文字颜色 1 2 3" xfId="191"/>
    <cellStyle name="20% - 强调文字颜色 1 2 3 2" xfId="192"/>
    <cellStyle name="20% - 强调文字颜色 1 2 3 2 2" xfId="193"/>
    <cellStyle name="20% - 强调文字颜色 1 2 3 2 3" xfId="194"/>
    <cellStyle name="20% - 强调文字颜色 1 2 3 2 4" xfId="195"/>
    <cellStyle name="20% - 强调文字颜色 1 2 3 3" xfId="196"/>
    <cellStyle name="20% - 强调文字颜色 1 2 3 4" xfId="197"/>
    <cellStyle name="20% - 强调文字颜色 1 2 3 5" xfId="198"/>
    <cellStyle name="20% - 强调文字颜色 1 2 4" xfId="199"/>
    <cellStyle name="20% - 强调文字颜色 1 2 4 2" xfId="200"/>
    <cellStyle name="20% - 强调文字颜色 1 2 4 2 2" xfId="201"/>
    <cellStyle name="20% - 强调文字颜色 1 2 4 2 3" xfId="202"/>
    <cellStyle name="20% - 强调文字颜色 1 2 4 2 4" xfId="203"/>
    <cellStyle name="20% - 强调文字颜色 1 2 4 3" xfId="204"/>
    <cellStyle name="20% - 强调文字颜色 1 2 4 4" xfId="205"/>
    <cellStyle name="20% - 强调文字颜色 1 2 4 5" xfId="206"/>
    <cellStyle name="20% - 强调文字颜色 1 2 5" xfId="207"/>
    <cellStyle name="20% - 强调文字颜色 1 2 5 2" xfId="208"/>
    <cellStyle name="20% - 强调文字颜色 1 2 5 2 2" xfId="209"/>
    <cellStyle name="20% - 强调文字颜色 1 2 5 2 3" xfId="210"/>
    <cellStyle name="20% - 强调文字颜色 1 2 5 2 4" xfId="211"/>
    <cellStyle name="20% - 强调文字颜色 1 2 5 3" xfId="212"/>
    <cellStyle name="20% - 强调文字颜色 1 2 5 4" xfId="213"/>
    <cellStyle name="20% - 强调文字颜色 1 2 5 5" xfId="214"/>
    <cellStyle name="20% - 强调文字颜色 1 2 6" xfId="215"/>
    <cellStyle name="20% - 强调文字颜色 1 2 6 2" xfId="216"/>
    <cellStyle name="20% - 强调文字颜色 1 2 6 3" xfId="217"/>
    <cellStyle name="20% - 强调文字颜色 1 2 6 4" xfId="218"/>
    <cellStyle name="20% - 强调文字颜色 1 2 7" xfId="219"/>
    <cellStyle name="20% - 强调文字颜色 1 2 8" xfId="220"/>
    <cellStyle name="20% - 强调文字颜色 1 2 9" xfId="221"/>
    <cellStyle name="20% - 强调文字颜色 1 3" xfId="222"/>
    <cellStyle name="20% - 强调文字颜色 1 3 2" xfId="223"/>
    <cellStyle name="20% - 强调文字颜色 1 3 2 2" xfId="224"/>
    <cellStyle name="20% - 强调文字颜色 1 3 2 2 2" xfId="225"/>
    <cellStyle name="20% - 强调文字颜色 1 3 2 2 2 2" xfId="226"/>
    <cellStyle name="20% - 强调文字颜色 1 3 2 2 2 3" xfId="227"/>
    <cellStyle name="20% - 强调文字颜色 1 3 2 2 2 4" xfId="228"/>
    <cellStyle name="20% - 强调文字颜色 1 3 2 2 3" xfId="229"/>
    <cellStyle name="20% - 强调文字颜色 1 3 2 2 4" xfId="230"/>
    <cellStyle name="20% - 强调文字颜色 1 3 2 2 5" xfId="231"/>
    <cellStyle name="20% - 强调文字颜色 1 3 2 3" xfId="232"/>
    <cellStyle name="20% - 强调文字颜色 1 3 2 3 2" xfId="233"/>
    <cellStyle name="20% - 强调文字颜色 1 3 2 3 2 2" xfId="234"/>
    <cellStyle name="20% - 强调文字颜色 1 3 2 3 2 3" xfId="235"/>
    <cellStyle name="20% - 强调文字颜色 1 3 2 3 2 4" xfId="236"/>
    <cellStyle name="20% - 强调文字颜色 1 3 2 3 3" xfId="237"/>
    <cellStyle name="20% - 强调文字颜色 1 3 2 3 4" xfId="238"/>
    <cellStyle name="20% - 强调文字颜色 1 3 2 3 5" xfId="239"/>
    <cellStyle name="20% - 强调文字颜色 1 3 2 4" xfId="240"/>
    <cellStyle name="20% - 强调文字颜色 1 3 2 4 2" xfId="241"/>
    <cellStyle name="20% - 强调文字颜色 1 3 2 4 3" xfId="242"/>
    <cellStyle name="20% - 强调文字颜色 1 3 2 4 4" xfId="243"/>
    <cellStyle name="20% - 强调文字颜色 1 3 2 5" xfId="244"/>
    <cellStyle name="20% - 强调文字颜色 1 3 2 6" xfId="245"/>
    <cellStyle name="20% - 强调文字颜色 1 3 2 7" xfId="246"/>
    <cellStyle name="20% - 强调文字颜色 1 3 3" xfId="247"/>
    <cellStyle name="20% - 强调文字颜色 1 3 3 2" xfId="248"/>
    <cellStyle name="20% - 强调文字颜色 1 3 3 2 2" xfId="249"/>
    <cellStyle name="20% - 强调文字颜色 1 3 3 2 3" xfId="250"/>
    <cellStyle name="20% - 强调文字颜色 1 3 3 2 4" xfId="251"/>
    <cellStyle name="20% - 强调文字颜色 1 3 3 3" xfId="252"/>
    <cellStyle name="20% - 强调文字颜色 1 3 3 4" xfId="253"/>
    <cellStyle name="20% - 强调文字颜色 1 3 3 5" xfId="254"/>
    <cellStyle name="20% - 强调文字颜色 1 3 4" xfId="255"/>
    <cellStyle name="20% - 强调文字颜色 1 3 4 2" xfId="256"/>
    <cellStyle name="20% - 强调文字颜色 1 3 4 2 2" xfId="257"/>
    <cellStyle name="20% - 强调文字颜色 1 3 4 2 3" xfId="258"/>
    <cellStyle name="20% - 强调文字颜色 1 3 4 2 4" xfId="259"/>
    <cellStyle name="20% - 强调文字颜色 1 3 4 3" xfId="260"/>
    <cellStyle name="20% - 强调文字颜色 1 3 4 4" xfId="261"/>
    <cellStyle name="20% - 强调文字颜色 1 3 4 5" xfId="262"/>
    <cellStyle name="20% - 强调文字颜色 1 3 5" xfId="263"/>
    <cellStyle name="20% - 强调文字颜色 1 3 5 2" xfId="264"/>
    <cellStyle name="20% - 强调文字颜色 1 3 5 2 2" xfId="265"/>
    <cellStyle name="20% - 强调文字颜色 1 3 5 2 3" xfId="266"/>
    <cellStyle name="20% - 强调文字颜色 1 3 5 2 4" xfId="267"/>
    <cellStyle name="20% - 强调文字颜色 1 3 5 3" xfId="268"/>
    <cellStyle name="20% - 强调文字颜色 1 3 5 4" xfId="269"/>
    <cellStyle name="20% - 强调文字颜色 1 3 5 5" xfId="270"/>
    <cellStyle name="20% - 强调文字颜色 1 3 6" xfId="271"/>
    <cellStyle name="20% - 强调文字颜色 1 3 6 2" xfId="272"/>
    <cellStyle name="20% - 强调文字颜色 1 3 6 3" xfId="273"/>
    <cellStyle name="20% - 强调文字颜色 1 3 6 4" xfId="274"/>
    <cellStyle name="20% - 强调文字颜色 1 3 7" xfId="275"/>
    <cellStyle name="20% - 强调文字颜色 1 3 8" xfId="276"/>
    <cellStyle name="20% - 强调文字颜色 1 3 9" xfId="277"/>
    <cellStyle name="20% - 强调文字颜色 1 4" xfId="278"/>
    <cellStyle name="20% - 强调文字颜色 1 4 2" xfId="279"/>
    <cellStyle name="20% - 强调文字颜色 1 4 2 2" xfId="280"/>
    <cellStyle name="20% - 强调文字颜色 1 4 2 2 2" xfId="281"/>
    <cellStyle name="20% - 强调文字颜色 1 4 2 2 2 2" xfId="282"/>
    <cellStyle name="20% - 强调文字颜色 1 4 2 2 2 3" xfId="283"/>
    <cellStyle name="20% - 强调文字颜色 1 4 2 2 2 4" xfId="284"/>
    <cellStyle name="20% - 强调文字颜色 1 4 2 2 3" xfId="285"/>
    <cellStyle name="20% - 强调文字颜色 1 4 2 2 4" xfId="286"/>
    <cellStyle name="20% - 强调文字颜色 1 4 2 2 5" xfId="287"/>
    <cellStyle name="20% - 强调文字颜色 1 4 2 3" xfId="288"/>
    <cellStyle name="20% - 强调文字颜色 1 4 2 3 2" xfId="289"/>
    <cellStyle name="20% - 强调文字颜色 1 4 2 3 2 2" xfId="290"/>
    <cellStyle name="20% - 强调文字颜色 1 4 2 3 2 3" xfId="291"/>
    <cellStyle name="20% - 强调文字颜色 1 4 2 3 2 4" xfId="292"/>
    <cellStyle name="20% - 强调文字颜色 1 4 2 3 3" xfId="293"/>
    <cellStyle name="20% - 强调文字颜色 1 4 2 3 4" xfId="294"/>
    <cellStyle name="20% - 强调文字颜色 1 4 2 3 5" xfId="295"/>
    <cellStyle name="20% - 强调文字颜色 1 4 2 4" xfId="296"/>
    <cellStyle name="20% - 强调文字颜色 1 4 2 4 2" xfId="297"/>
    <cellStyle name="20% - 强调文字颜色 1 4 2 4 3" xfId="298"/>
    <cellStyle name="20% - 强调文字颜色 1 4 2 4 4" xfId="299"/>
    <cellStyle name="20% - 强调文字颜色 1 4 2 5" xfId="300"/>
    <cellStyle name="20% - 强调文字颜色 1 4 2 6" xfId="301"/>
    <cellStyle name="20% - 强调文字颜色 1 4 2 7" xfId="302"/>
    <cellStyle name="20% - 强调文字颜色 1 4 3" xfId="303"/>
    <cellStyle name="20% - 强调文字颜色 1 4 3 2" xfId="304"/>
    <cellStyle name="20% - 强调文字颜色 1 4 3 2 2" xfId="305"/>
    <cellStyle name="20% - 强调文字颜色 1 4 3 2 3" xfId="306"/>
    <cellStyle name="20% - 强调文字颜色 1 4 3 2 4" xfId="307"/>
    <cellStyle name="20% - 强调文字颜色 1 4 3 3" xfId="308"/>
    <cellStyle name="20% - 强调文字颜色 1 4 3 4" xfId="309"/>
    <cellStyle name="20% - 强调文字颜色 1 4 3 5" xfId="310"/>
    <cellStyle name="20% - 强调文字颜色 1 4 4" xfId="311"/>
    <cellStyle name="20% - 强调文字颜色 1 4 4 2" xfId="312"/>
    <cellStyle name="20% - 强调文字颜色 1 4 4 2 2" xfId="313"/>
    <cellStyle name="20% - 强调文字颜色 1 4 4 2 3" xfId="314"/>
    <cellStyle name="20% - 强调文字颜色 1 4 4 2 4" xfId="315"/>
    <cellStyle name="20% - 强调文字颜色 1 4 4 3" xfId="316"/>
    <cellStyle name="20% - 强调文字颜色 1 4 4 4" xfId="317"/>
    <cellStyle name="20% - 强调文字颜色 1 4 4 5" xfId="318"/>
    <cellStyle name="20% - 强调文字颜色 1 4 5" xfId="319"/>
    <cellStyle name="20% - 强调文字颜色 1 4 5 2" xfId="320"/>
    <cellStyle name="20% - 强调文字颜色 1 4 5 2 2" xfId="321"/>
    <cellStyle name="20% - 强调文字颜色 1 4 5 2 3" xfId="322"/>
    <cellStyle name="20% - 强调文字颜色 1 4 5 2 4" xfId="323"/>
    <cellStyle name="20% - 强调文字颜色 1 4 5 3" xfId="324"/>
    <cellStyle name="20% - 强调文字颜色 1 4 5 4" xfId="325"/>
    <cellStyle name="20% - 强调文字颜色 1 4 5 5" xfId="326"/>
    <cellStyle name="20% - 强调文字颜色 1 4 6" xfId="327"/>
    <cellStyle name="20% - 强调文字颜色 1 4 6 2" xfId="328"/>
    <cellStyle name="20% - 强调文字颜色 1 4 6 3" xfId="329"/>
    <cellStyle name="20% - 强调文字颜色 1 4 6 4" xfId="330"/>
    <cellStyle name="20% - 强调文字颜色 1 4 7" xfId="331"/>
    <cellStyle name="20% - 强调文字颜色 1 4 8" xfId="332"/>
    <cellStyle name="20% - 强调文字颜色 1 4 9" xfId="333"/>
    <cellStyle name="20% - 强调文字颜色 2 2" xfId="334"/>
    <cellStyle name="20% - 强调文字颜色 2 2 2" xfId="335"/>
    <cellStyle name="20% - 强调文字颜色 2 2 2 2" xfId="336"/>
    <cellStyle name="20% - 强调文字颜色 2 2 2 2 2" xfId="337"/>
    <cellStyle name="20% - 强调文字颜色 2 2 2 2 2 2" xfId="338"/>
    <cellStyle name="20% - 强调文字颜色 2 2 2 2 2 3" xfId="339"/>
    <cellStyle name="20% - 强调文字颜色 2 2 2 2 2 4" xfId="340"/>
    <cellStyle name="20% - 强调文字颜色 2 2 2 2 3" xfId="341"/>
    <cellStyle name="20% - 强调文字颜色 2 2 2 2 4" xfId="342"/>
    <cellStyle name="20% - 强调文字颜色 2 2 2 2 5" xfId="343"/>
    <cellStyle name="20% - 强调文字颜色 2 2 2 3" xfId="344"/>
    <cellStyle name="20% - 强调文字颜色 2 2 2 3 2" xfId="345"/>
    <cellStyle name="20% - 强调文字颜色 2 2 2 3 2 2" xfId="346"/>
    <cellStyle name="20% - 强调文字颜色 2 2 2 3 2 3" xfId="347"/>
    <cellStyle name="20% - 强调文字颜色 2 2 2 3 2 4" xfId="348"/>
    <cellStyle name="20% - 强调文字颜色 2 2 2 3 3" xfId="349"/>
    <cellStyle name="20% - 强调文字颜色 2 2 2 3 4" xfId="350"/>
    <cellStyle name="20% - 强调文字颜色 2 2 2 3 5" xfId="351"/>
    <cellStyle name="20% - 强调文字颜色 2 2 2 4" xfId="352"/>
    <cellStyle name="20% - 强调文字颜色 2 2 2 4 2" xfId="353"/>
    <cellStyle name="20% - 强调文字颜色 2 2 2 4 3" xfId="354"/>
    <cellStyle name="20% - 强调文字颜色 2 2 2 4 4" xfId="355"/>
    <cellStyle name="20% - 强调文字颜色 2 2 2 5" xfId="356"/>
    <cellStyle name="20% - 强调文字颜色 2 2 2 6" xfId="357"/>
    <cellStyle name="20% - 强调文字颜色 2 2 2 7" xfId="358"/>
    <cellStyle name="20% - 强调文字颜色 2 2 3" xfId="359"/>
    <cellStyle name="20% - 强调文字颜色 2 2 3 2" xfId="360"/>
    <cellStyle name="20% - 强调文字颜色 2 2 3 2 2" xfId="361"/>
    <cellStyle name="20% - 强调文字颜色 2 2 3 2 3" xfId="362"/>
    <cellStyle name="20% - 强调文字颜色 2 2 3 2 4" xfId="363"/>
    <cellStyle name="20% - 强调文字颜色 2 2 3 3" xfId="364"/>
    <cellStyle name="20% - 强调文字颜色 2 2 3 4" xfId="365"/>
    <cellStyle name="20% - 强调文字颜色 2 2 3 5" xfId="366"/>
    <cellStyle name="20% - 强调文字颜色 2 2 4" xfId="367"/>
    <cellStyle name="20% - 强调文字颜色 2 2 4 2" xfId="368"/>
    <cellStyle name="20% - 强调文字颜色 2 2 4 2 2" xfId="369"/>
    <cellStyle name="20% - 强调文字颜色 2 2 4 2 3" xfId="370"/>
    <cellStyle name="20% - 强调文字颜色 2 2 4 2 4" xfId="371"/>
    <cellStyle name="20% - 强调文字颜色 2 2 4 3" xfId="372"/>
    <cellStyle name="20% - 强调文字颜色 2 2 4 4" xfId="373"/>
    <cellStyle name="20% - 强调文字颜色 2 2 4 5" xfId="374"/>
    <cellStyle name="20% - 强调文字颜色 2 2 5" xfId="375"/>
    <cellStyle name="20% - 强调文字颜色 2 2 5 2" xfId="376"/>
    <cellStyle name="20% - 强调文字颜色 2 2 5 2 2" xfId="377"/>
    <cellStyle name="20% - 强调文字颜色 2 2 5 2 3" xfId="378"/>
    <cellStyle name="20% - 强调文字颜色 2 2 5 2 4" xfId="379"/>
    <cellStyle name="20% - 强调文字颜色 2 2 5 3" xfId="380"/>
    <cellStyle name="20% - 强调文字颜色 2 2 5 4" xfId="381"/>
    <cellStyle name="20% - 强调文字颜色 2 2 5 5" xfId="382"/>
    <cellStyle name="20% - 强调文字颜色 2 2 6" xfId="383"/>
    <cellStyle name="20% - 强调文字颜色 2 2 6 2" xfId="384"/>
    <cellStyle name="20% - 强调文字颜色 2 2 6 3" xfId="385"/>
    <cellStyle name="20% - 强调文字颜色 2 2 6 4" xfId="386"/>
    <cellStyle name="20% - 强调文字颜色 2 2 7" xfId="387"/>
    <cellStyle name="20% - 强调文字颜色 2 2 8" xfId="388"/>
    <cellStyle name="20% - 强调文字颜色 2 2 9" xfId="389"/>
    <cellStyle name="20% - 强调文字颜色 2 3" xfId="390"/>
    <cellStyle name="20% - 强调文字颜色 2 3 2" xfId="391"/>
    <cellStyle name="20% - 强调文字颜色 2 3 2 2" xfId="392"/>
    <cellStyle name="20% - 强调文字颜色 2 3 2 2 2" xfId="393"/>
    <cellStyle name="20% - 强调文字颜色 2 3 2 2 2 2" xfId="394"/>
    <cellStyle name="20% - 强调文字颜色 2 3 2 2 2 3" xfId="395"/>
    <cellStyle name="20% - 强调文字颜色 2 3 2 2 2 4" xfId="396"/>
    <cellStyle name="20% - 强调文字颜色 2 3 2 2 3" xfId="397"/>
    <cellStyle name="20% - 强调文字颜色 2 3 2 2 4" xfId="398"/>
    <cellStyle name="20% - 强调文字颜色 2 3 2 2 5" xfId="399"/>
    <cellStyle name="20% - 强调文字颜色 2 3 2 3" xfId="400"/>
    <cellStyle name="20% - 强调文字颜色 2 3 2 3 2" xfId="401"/>
    <cellStyle name="20% - 强调文字颜色 2 3 2 3 2 2" xfId="402"/>
    <cellStyle name="20% - 强调文字颜色 2 3 2 3 2 3" xfId="403"/>
    <cellStyle name="20% - 强调文字颜色 2 3 2 3 2 4" xfId="404"/>
    <cellStyle name="20% - 强调文字颜色 2 3 2 3 3" xfId="405"/>
    <cellStyle name="20% - 强调文字颜色 2 3 2 3 4" xfId="406"/>
    <cellStyle name="20% - 强调文字颜色 2 3 2 3 5" xfId="407"/>
    <cellStyle name="20% - 强调文字颜色 2 3 2 4" xfId="408"/>
    <cellStyle name="20% - 强调文字颜色 2 3 2 4 2" xfId="409"/>
    <cellStyle name="20% - 强调文字颜色 2 3 2 4 3" xfId="410"/>
    <cellStyle name="20% - 强调文字颜色 2 3 2 4 4" xfId="411"/>
    <cellStyle name="20% - 强调文字颜色 2 3 2 5" xfId="412"/>
    <cellStyle name="20% - 强调文字颜色 2 3 2 6" xfId="413"/>
    <cellStyle name="20% - 强调文字颜色 2 3 2 7" xfId="414"/>
    <cellStyle name="20% - 强调文字颜色 2 3 3" xfId="415"/>
    <cellStyle name="20% - 强调文字颜色 2 3 3 2" xfId="416"/>
    <cellStyle name="20% - 强调文字颜色 2 3 3 2 2" xfId="417"/>
    <cellStyle name="20% - 强调文字颜色 2 3 3 2 3" xfId="418"/>
    <cellStyle name="20% - 强调文字颜色 2 3 3 2 4" xfId="419"/>
    <cellStyle name="20% - 强调文字颜色 2 3 3 3" xfId="420"/>
    <cellStyle name="20% - 强调文字颜色 2 3 3 4" xfId="421"/>
    <cellStyle name="20% - 强调文字颜色 2 3 3 5" xfId="422"/>
    <cellStyle name="20% - 强调文字颜色 2 3 4" xfId="423"/>
    <cellStyle name="20% - 强调文字颜色 2 3 4 2" xfId="424"/>
    <cellStyle name="20% - 强调文字颜色 2 3 4 2 2" xfId="425"/>
    <cellStyle name="20% - 强调文字颜色 2 3 4 2 3" xfId="426"/>
    <cellStyle name="20% - 强调文字颜色 2 3 4 2 4" xfId="427"/>
    <cellStyle name="20% - 强调文字颜色 2 3 4 3" xfId="428"/>
    <cellStyle name="20% - 强调文字颜色 2 3 4 4" xfId="429"/>
    <cellStyle name="20% - 强调文字颜色 2 3 4 5" xfId="430"/>
    <cellStyle name="20% - 强调文字颜色 2 3 5" xfId="431"/>
    <cellStyle name="20% - 强调文字颜色 2 3 5 2" xfId="432"/>
    <cellStyle name="20% - 强调文字颜色 2 3 5 2 2" xfId="433"/>
    <cellStyle name="20% - 强调文字颜色 2 3 5 2 3" xfId="434"/>
    <cellStyle name="20% - 强调文字颜色 2 3 5 2 4" xfId="435"/>
    <cellStyle name="20% - 强调文字颜色 2 3 5 3" xfId="436"/>
    <cellStyle name="20% - 强调文字颜色 2 3 5 4" xfId="437"/>
    <cellStyle name="20% - 强调文字颜色 2 3 5 5" xfId="438"/>
    <cellStyle name="20% - 强调文字颜色 2 3 6" xfId="439"/>
    <cellStyle name="20% - 强调文字颜色 2 3 6 2" xfId="440"/>
    <cellStyle name="20% - 强调文字颜色 2 3 6 3" xfId="441"/>
    <cellStyle name="20% - 强调文字颜色 2 3 6 4" xfId="442"/>
    <cellStyle name="20% - 强调文字颜色 2 3 7" xfId="443"/>
    <cellStyle name="20% - 强调文字颜色 2 3 8" xfId="444"/>
    <cellStyle name="20% - 强调文字颜色 2 3 9" xfId="445"/>
    <cellStyle name="20% - 强调文字颜色 2 4" xfId="446"/>
    <cellStyle name="20% - 强调文字颜色 2 4 2" xfId="447"/>
    <cellStyle name="20% - 强调文字颜色 2 4 2 2" xfId="448"/>
    <cellStyle name="20% - 强调文字颜色 2 4 2 2 2" xfId="449"/>
    <cellStyle name="20% - 强调文字颜色 2 4 2 2 2 2" xfId="450"/>
    <cellStyle name="20% - 强调文字颜色 2 4 2 2 2 3" xfId="451"/>
    <cellStyle name="20% - 强调文字颜色 2 4 2 2 2 4" xfId="452"/>
    <cellStyle name="20% - 强调文字颜色 2 4 2 2 3" xfId="453"/>
    <cellStyle name="20% - 强调文字颜色 2 4 2 2 4" xfId="454"/>
    <cellStyle name="20% - 强调文字颜色 2 4 2 2 5" xfId="455"/>
    <cellStyle name="20% - 强调文字颜色 2 4 2 3" xfId="456"/>
    <cellStyle name="20% - 强调文字颜色 2 4 2 3 2" xfId="457"/>
    <cellStyle name="20% - 强调文字颜色 2 4 2 3 2 2" xfId="458"/>
    <cellStyle name="20% - 强调文字颜色 2 4 2 3 2 3" xfId="459"/>
    <cellStyle name="20% - 强调文字颜色 2 4 2 3 2 4" xfId="460"/>
    <cellStyle name="20% - 强调文字颜色 2 4 2 3 3" xfId="461"/>
    <cellStyle name="20% - 强调文字颜色 2 4 2 3 4" xfId="462"/>
    <cellStyle name="20% - 强调文字颜色 2 4 2 3 5" xfId="463"/>
    <cellStyle name="20% - 强调文字颜色 2 4 2 4" xfId="464"/>
    <cellStyle name="20% - 强调文字颜色 2 4 2 4 2" xfId="465"/>
    <cellStyle name="20% - 强调文字颜色 2 4 2 4 3" xfId="466"/>
    <cellStyle name="20% - 强调文字颜色 2 4 2 4 4" xfId="467"/>
    <cellStyle name="20% - 强调文字颜色 2 4 2 5" xfId="468"/>
    <cellStyle name="20% - 强调文字颜色 2 4 2 6" xfId="469"/>
    <cellStyle name="20% - 强调文字颜色 2 4 2 7" xfId="470"/>
    <cellStyle name="20% - 强调文字颜色 2 4 3" xfId="471"/>
    <cellStyle name="20% - 强调文字颜色 2 4 3 2" xfId="472"/>
    <cellStyle name="20% - 强调文字颜色 2 4 3 2 2" xfId="473"/>
    <cellStyle name="20% - 强调文字颜色 2 4 3 2 3" xfId="474"/>
    <cellStyle name="20% - 强调文字颜色 2 4 3 2 4" xfId="475"/>
    <cellStyle name="20% - 强调文字颜色 2 4 3 3" xfId="476"/>
    <cellStyle name="20% - 强调文字颜色 2 4 3 4" xfId="477"/>
    <cellStyle name="20% - 强调文字颜色 2 4 3 5" xfId="478"/>
    <cellStyle name="20% - 强调文字颜色 2 4 4" xfId="479"/>
    <cellStyle name="20% - 强调文字颜色 2 4 4 2" xfId="480"/>
    <cellStyle name="20% - 强调文字颜色 2 4 4 2 2" xfId="481"/>
    <cellStyle name="20% - 强调文字颜色 2 4 4 2 3" xfId="482"/>
    <cellStyle name="20% - 强调文字颜色 2 4 4 2 4" xfId="483"/>
    <cellStyle name="20% - 强调文字颜色 2 4 4 3" xfId="484"/>
    <cellStyle name="20% - 强调文字颜色 2 4 4 4" xfId="485"/>
    <cellStyle name="20% - 强调文字颜色 2 4 4 5" xfId="486"/>
    <cellStyle name="20% - 强调文字颜色 2 4 5" xfId="487"/>
    <cellStyle name="20% - 强调文字颜色 2 4 5 2" xfId="488"/>
    <cellStyle name="20% - 强调文字颜色 2 4 5 2 2" xfId="489"/>
    <cellStyle name="20% - 强调文字颜色 2 4 5 2 3" xfId="490"/>
    <cellStyle name="20% - 强调文字颜色 2 4 5 2 4" xfId="491"/>
    <cellStyle name="20% - 强调文字颜色 2 4 5 3" xfId="492"/>
    <cellStyle name="20% - 强调文字颜色 2 4 5 4" xfId="493"/>
    <cellStyle name="20% - 强调文字颜色 2 4 5 5" xfId="494"/>
    <cellStyle name="20% - 强调文字颜色 2 4 6" xfId="495"/>
    <cellStyle name="20% - 强调文字颜色 2 4 6 2" xfId="496"/>
    <cellStyle name="20% - 强调文字颜色 2 4 6 3" xfId="497"/>
    <cellStyle name="20% - 强调文字颜色 2 4 6 4" xfId="498"/>
    <cellStyle name="20% - 强调文字颜色 2 4 7" xfId="499"/>
    <cellStyle name="20% - 强调文字颜色 2 4 8" xfId="500"/>
    <cellStyle name="20% - 强调文字颜色 2 4 9" xfId="501"/>
    <cellStyle name="20% - 强调文字颜色 3 2" xfId="502"/>
    <cellStyle name="20% - 强调文字颜色 3 2 2" xfId="503"/>
    <cellStyle name="20% - 强调文字颜色 3 2 2 2" xfId="504"/>
    <cellStyle name="20% - 强调文字颜色 3 2 2 2 2" xfId="505"/>
    <cellStyle name="20% - 强调文字颜色 3 2 2 2 2 2" xfId="506"/>
    <cellStyle name="20% - 强调文字颜色 3 2 2 2 2 3" xfId="507"/>
    <cellStyle name="20% - 强调文字颜色 3 2 2 2 2 4" xfId="508"/>
    <cellStyle name="20% - 强调文字颜色 3 2 2 2 3" xfId="509"/>
    <cellStyle name="20% - 强调文字颜色 3 2 2 2 4" xfId="510"/>
    <cellStyle name="20% - 强调文字颜色 3 2 2 2 5" xfId="511"/>
    <cellStyle name="20% - 强调文字颜色 3 2 2 3" xfId="512"/>
    <cellStyle name="20% - 强调文字颜色 3 2 2 3 2" xfId="513"/>
    <cellStyle name="20% - 强调文字颜色 3 2 2 3 2 2" xfId="514"/>
    <cellStyle name="20% - 强调文字颜色 3 2 2 3 2 3" xfId="515"/>
    <cellStyle name="20% - 强调文字颜色 3 2 2 3 2 4" xfId="516"/>
    <cellStyle name="20% - 强调文字颜色 3 2 2 3 3" xfId="517"/>
    <cellStyle name="20% - 强调文字颜色 3 2 2 3 4" xfId="518"/>
    <cellStyle name="20% - 强调文字颜色 3 2 2 3 5" xfId="519"/>
    <cellStyle name="20% - 强调文字颜色 3 2 2 4" xfId="520"/>
    <cellStyle name="20% - 强调文字颜色 3 2 2 4 2" xfId="521"/>
    <cellStyle name="20% - 强调文字颜色 3 2 2 4 3" xfId="522"/>
    <cellStyle name="20% - 强调文字颜色 3 2 2 4 4" xfId="523"/>
    <cellStyle name="20% - 强调文字颜色 3 2 2 5" xfId="524"/>
    <cellStyle name="20% - 强调文字颜色 3 2 2 6" xfId="525"/>
    <cellStyle name="20% - 强调文字颜色 3 2 2 7" xfId="526"/>
    <cellStyle name="20% - 强调文字颜色 3 2 3" xfId="527"/>
    <cellStyle name="20% - 强调文字颜色 3 2 3 2" xfId="528"/>
    <cellStyle name="20% - 强调文字颜色 3 2 3 2 2" xfId="529"/>
    <cellStyle name="20% - 强调文字颜色 3 2 3 2 3" xfId="530"/>
    <cellStyle name="20% - 强调文字颜色 3 2 3 2 4" xfId="531"/>
    <cellStyle name="20% - 强调文字颜色 3 2 3 3" xfId="532"/>
    <cellStyle name="20% - 强调文字颜色 3 2 3 4" xfId="533"/>
    <cellStyle name="20% - 强调文字颜色 3 2 3 5" xfId="534"/>
    <cellStyle name="20% - 强调文字颜色 3 2 4" xfId="535"/>
    <cellStyle name="20% - 强调文字颜色 3 2 4 2" xfId="536"/>
    <cellStyle name="20% - 强调文字颜色 3 2 4 2 2" xfId="537"/>
    <cellStyle name="20% - 强调文字颜色 3 2 4 2 3" xfId="538"/>
    <cellStyle name="20% - 强调文字颜色 3 2 4 2 4" xfId="539"/>
    <cellStyle name="20% - 强调文字颜色 3 2 4 3" xfId="540"/>
    <cellStyle name="20% - 强调文字颜色 3 2 4 4" xfId="541"/>
    <cellStyle name="20% - 强调文字颜色 3 2 4 5" xfId="542"/>
    <cellStyle name="20% - 强调文字颜色 3 2 5" xfId="543"/>
    <cellStyle name="20% - 强调文字颜色 3 2 5 2" xfId="544"/>
    <cellStyle name="20% - 强调文字颜色 3 2 5 2 2" xfId="545"/>
    <cellStyle name="20% - 强调文字颜色 3 2 5 2 3" xfId="546"/>
    <cellStyle name="20% - 强调文字颜色 3 2 5 2 4" xfId="547"/>
    <cellStyle name="20% - 强调文字颜色 3 2 5 3" xfId="548"/>
    <cellStyle name="20% - 强调文字颜色 3 2 5 4" xfId="549"/>
    <cellStyle name="20% - 强调文字颜色 3 2 5 5" xfId="550"/>
    <cellStyle name="20% - 强调文字颜色 3 2 6" xfId="551"/>
    <cellStyle name="20% - 强调文字颜色 3 2 6 2" xfId="552"/>
    <cellStyle name="20% - 强调文字颜色 3 2 6 3" xfId="553"/>
    <cellStyle name="20% - 强调文字颜色 3 2 6 4" xfId="554"/>
    <cellStyle name="20% - 强调文字颜色 3 2 7" xfId="555"/>
    <cellStyle name="20% - 强调文字颜色 3 2 8" xfId="556"/>
    <cellStyle name="20% - 强调文字颜色 3 2 9" xfId="557"/>
    <cellStyle name="20% - 强调文字颜色 3 3" xfId="558"/>
    <cellStyle name="20% - 强调文字颜色 3 3 2" xfId="559"/>
    <cellStyle name="20% - 强调文字颜色 3 3 2 2" xfId="560"/>
    <cellStyle name="20% - 强调文字颜色 3 3 2 2 2" xfId="561"/>
    <cellStyle name="20% - 强调文字颜色 3 3 2 2 2 2" xfId="562"/>
    <cellStyle name="20% - 强调文字颜色 3 3 2 2 2 3" xfId="563"/>
    <cellStyle name="20% - 强调文字颜色 3 3 2 2 2 4" xfId="564"/>
    <cellStyle name="20% - 强调文字颜色 3 3 2 2 3" xfId="565"/>
    <cellStyle name="20% - 强调文字颜色 3 3 2 2 4" xfId="566"/>
    <cellStyle name="20% - 强调文字颜色 3 3 2 2 5" xfId="567"/>
    <cellStyle name="20% - 强调文字颜色 3 3 2 3" xfId="568"/>
    <cellStyle name="20% - 强调文字颜色 3 3 2 3 2" xfId="569"/>
    <cellStyle name="20% - 强调文字颜色 3 3 2 3 2 2" xfId="570"/>
    <cellStyle name="20% - 强调文字颜色 3 3 2 3 2 3" xfId="571"/>
    <cellStyle name="20% - 强调文字颜色 3 3 2 3 2 4" xfId="572"/>
    <cellStyle name="20% - 强调文字颜色 3 3 2 3 3" xfId="573"/>
    <cellStyle name="20% - 强调文字颜色 3 3 2 3 4" xfId="574"/>
    <cellStyle name="20% - 强调文字颜色 3 3 2 3 5" xfId="575"/>
    <cellStyle name="20% - 强调文字颜色 3 3 2 4" xfId="576"/>
    <cellStyle name="20% - 强调文字颜色 3 3 2 4 2" xfId="577"/>
    <cellStyle name="20% - 强调文字颜色 3 3 2 4 3" xfId="578"/>
    <cellStyle name="20% - 强调文字颜色 3 3 2 4 4" xfId="579"/>
    <cellStyle name="20% - 强调文字颜色 3 3 2 5" xfId="580"/>
    <cellStyle name="20% - 强调文字颜色 3 3 2 6" xfId="581"/>
    <cellStyle name="20% - 强调文字颜色 3 3 2 7" xfId="582"/>
    <cellStyle name="20% - 强调文字颜色 3 3 3" xfId="583"/>
    <cellStyle name="20% - 强调文字颜色 3 3 3 2" xfId="584"/>
    <cellStyle name="20% - 强调文字颜色 3 3 3 2 2" xfId="585"/>
    <cellStyle name="20% - 强调文字颜色 3 3 3 2 3" xfId="586"/>
    <cellStyle name="20% - 强调文字颜色 3 3 3 2 4" xfId="587"/>
    <cellStyle name="20% - 强调文字颜色 3 3 3 3" xfId="588"/>
    <cellStyle name="20% - 强调文字颜色 3 3 3 4" xfId="589"/>
    <cellStyle name="20% - 强调文字颜色 3 3 3 5" xfId="590"/>
    <cellStyle name="20% - 强调文字颜色 3 3 4" xfId="591"/>
    <cellStyle name="20% - 强调文字颜色 3 3 4 2" xfId="592"/>
    <cellStyle name="20% - 强调文字颜色 3 3 4 2 2" xfId="593"/>
    <cellStyle name="20% - 强调文字颜色 3 3 4 2 3" xfId="594"/>
    <cellStyle name="20% - 强调文字颜色 3 3 4 2 4" xfId="595"/>
    <cellStyle name="20% - 强调文字颜色 3 3 4 3" xfId="596"/>
    <cellStyle name="20% - 强调文字颜色 3 3 4 4" xfId="597"/>
    <cellStyle name="20% - 强调文字颜色 3 3 4 5" xfId="598"/>
    <cellStyle name="20% - 强调文字颜色 3 3 5" xfId="599"/>
    <cellStyle name="20% - 强调文字颜色 3 3 5 2" xfId="600"/>
    <cellStyle name="20% - 强调文字颜色 3 3 5 2 2" xfId="601"/>
    <cellStyle name="20% - 强调文字颜色 3 3 5 2 3" xfId="602"/>
    <cellStyle name="20% - 强调文字颜色 3 3 5 2 4" xfId="603"/>
    <cellStyle name="20% - 强调文字颜色 3 3 5 3" xfId="604"/>
    <cellStyle name="20% - 强调文字颜色 3 3 5 4" xfId="605"/>
    <cellStyle name="20% - 强调文字颜色 3 3 5 5" xfId="606"/>
    <cellStyle name="20% - 强调文字颜色 3 3 6" xfId="607"/>
    <cellStyle name="20% - 强调文字颜色 3 3 6 2" xfId="608"/>
    <cellStyle name="20% - 强调文字颜色 3 3 6 3" xfId="609"/>
    <cellStyle name="20% - 强调文字颜色 3 3 6 4" xfId="610"/>
    <cellStyle name="20% - 强调文字颜色 3 3 7" xfId="611"/>
    <cellStyle name="20% - 强调文字颜色 3 3 8" xfId="612"/>
    <cellStyle name="20% - 强调文字颜色 3 3 9" xfId="613"/>
    <cellStyle name="20% - 强调文字颜色 3 4" xfId="614"/>
    <cellStyle name="20% - 强调文字颜色 3 4 2" xfId="615"/>
    <cellStyle name="20% - 强调文字颜色 3 4 2 2" xfId="616"/>
    <cellStyle name="20% - 强调文字颜色 3 4 2 2 2" xfId="617"/>
    <cellStyle name="20% - 强调文字颜色 3 4 2 2 2 2" xfId="618"/>
    <cellStyle name="20% - 强调文字颜色 3 4 2 2 2 3" xfId="619"/>
    <cellStyle name="20% - 强调文字颜色 3 4 2 2 2 4" xfId="620"/>
    <cellStyle name="20% - 强调文字颜色 3 4 2 2 3" xfId="621"/>
    <cellStyle name="20% - 强调文字颜色 3 4 2 2 4" xfId="622"/>
    <cellStyle name="20% - 强调文字颜色 3 4 2 2 5" xfId="623"/>
    <cellStyle name="20% - 强调文字颜色 3 4 2 3" xfId="624"/>
    <cellStyle name="20% - 强调文字颜色 3 4 2 3 2" xfId="625"/>
    <cellStyle name="20% - 强调文字颜色 3 4 2 3 2 2" xfId="626"/>
    <cellStyle name="20% - 强调文字颜色 3 4 2 3 2 3" xfId="627"/>
    <cellStyle name="20% - 强调文字颜色 3 4 2 3 2 4" xfId="628"/>
    <cellStyle name="20% - 强调文字颜色 3 4 2 3 3" xfId="629"/>
    <cellStyle name="20% - 强调文字颜色 3 4 2 3 4" xfId="630"/>
    <cellStyle name="20% - 强调文字颜色 3 4 2 3 5" xfId="631"/>
    <cellStyle name="20% - 强调文字颜色 3 4 2 4" xfId="632"/>
    <cellStyle name="20% - 强调文字颜色 3 4 2 4 2" xfId="633"/>
    <cellStyle name="20% - 强调文字颜色 3 4 2 4 3" xfId="634"/>
    <cellStyle name="20% - 强调文字颜色 3 4 2 4 4" xfId="635"/>
    <cellStyle name="20% - 强调文字颜色 3 4 2 5" xfId="636"/>
    <cellStyle name="20% - 强调文字颜色 3 4 2 6" xfId="637"/>
    <cellStyle name="20% - 强调文字颜色 3 4 2 7" xfId="638"/>
    <cellStyle name="20% - 强调文字颜色 3 4 3" xfId="639"/>
    <cellStyle name="20% - 强调文字颜色 3 4 3 2" xfId="640"/>
    <cellStyle name="20% - 强调文字颜色 3 4 3 2 2" xfId="641"/>
    <cellStyle name="20% - 强调文字颜色 3 4 3 2 3" xfId="642"/>
    <cellStyle name="20% - 强调文字颜色 3 4 3 2 4" xfId="643"/>
    <cellStyle name="20% - 强调文字颜色 3 4 3 3" xfId="644"/>
    <cellStyle name="20% - 强调文字颜色 3 4 3 4" xfId="645"/>
    <cellStyle name="20% - 强调文字颜色 3 4 3 5" xfId="646"/>
    <cellStyle name="20% - 强调文字颜色 3 4 4" xfId="647"/>
    <cellStyle name="20% - 强调文字颜色 3 4 4 2" xfId="648"/>
    <cellStyle name="20% - 强调文字颜色 3 4 4 2 2" xfId="649"/>
    <cellStyle name="20% - 强调文字颜色 3 4 4 2 3" xfId="650"/>
    <cellStyle name="20% - 强调文字颜色 3 4 4 2 4" xfId="651"/>
    <cellStyle name="20% - 强调文字颜色 3 4 4 3" xfId="652"/>
    <cellStyle name="20% - 强调文字颜色 3 4 4 4" xfId="653"/>
    <cellStyle name="20% - 强调文字颜色 3 4 4 5" xfId="654"/>
    <cellStyle name="20% - 强调文字颜色 3 4 5" xfId="655"/>
    <cellStyle name="20% - 强调文字颜色 3 4 5 2" xfId="656"/>
    <cellStyle name="20% - 强调文字颜色 3 4 5 2 2" xfId="657"/>
    <cellStyle name="20% - 强调文字颜色 3 4 5 2 3" xfId="658"/>
    <cellStyle name="20% - 强调文字颜色 3 4 5 2 4" xfId="659"/>
    <cellStyle name="20% - 强调文字颜色 3 4 5 3" xfId="660"/>
    <cellStyle name="20% - 强调文字颜色 3 4 5 4" xfId="661"/>
    <cellStyle name="20% - 强调文字颜色 3 4 5 5" xfId="662"/>
    <cellStyle name="20% - 强调文字颜色 3 4 6" xfId="663"/>
    <cellStyle name="20% - 强调文字颜色 3 4 6 2" xfId="664"/>
    <cellStyle name="20% - 强调文字颜色 3 4 6 3" xfId="665"/>
    <cellStyle name="20% - 强调文字颜色 3 4 6 4" xfId="666"/>
    <cellStyle name="20% - 强调文字颜色 3 4 7" xfId="667"/>
    <cellStyle name="20% - 强调文字颜色 3 4 8" xfId="668"/>
    <cellStyle name="20% - 强调文字颜色 3 4 9" xfId="669"/>
    <cellStyle name="20% - 强调文字颜色 4 2" xfId="670"/>
    <cellStyle name="20% - 强调文字颜色 4 2 2" xfId="671"/>
    <cellStyle name="20% - 强调文字颜色 4 2 2 2" xfId="672"/>
    <cellStyle name="20% - 强调文字颜色 4 2 2 2 2" xfId="673"/>
    <cellStyle name="20% - 强调文字颜色 4 2 2 2 2 2" xfId="674"/>
    <cellStyle name="20% - 强调文字颜色 4 2 2 2 2 3" xfId="675"/>
    <cellStyle name="20% - 强调文字颜色 4 2 2 2 2 4" xfId="676"/>
    <cellStyle name="20% - 强调文字颜色 4 2 2 2 3" xfId="677"/>
    <cellStyle name="20% - 强调文字颜色 4 2 2 2 4" xfId="678"/>
    <cellStyle name="20% - 强调文字颜色 4 2 2 2 5" xfId="679"/>
    <cellStyle name="20% - 强调文字颜色 4 2 2 3" xfId="680"/>
    <cellStyle name="20% - 强调文字颜色 4 2 2 3 2" xfId="681"/>
    <cellStyle name="20% - 强调文字颜色 4 2 2 3 2 2" xfId="682"/>
    <cellStyle name="20% - 强调文字颜色 4 2 2 3 2 3" xfId="683"/>
    <cellStyle name="20% - 强调文字颜色 4 2 2 3 2 4" xfId="684"/>
    <cellStyle name="20% - 强调文字颜色 4 2 2 3 3" xfId="685"/>
    <cellStyle name="20% - 强调文字颜色 4 2 2 3 4" xfId="686"/>
    <cellStyle name="20% - 强调文字颜色 4 2 2 3 5" xfId="687"/>
    <cellStyle name="20% - 强调文字颜色 4 2 2 4" xfId="688"/>
    <cellStyle name="20% - 强调文字颜色 4 2 2 4 2" xfId="689"/>
    <cellStyle name="20% - 强调文字颜色 4 2 2 4 3" xfId="690"/>
    <cellStyle name="20% - 强调文字颜色 4 2 2 4 4" xfId="691"/>
    <cellStyle name="20% - 强调文字颜色 4 2 2 5" xfId="692"/>
    <cellStyle name="20% - 强调文字颜色 4 2 2 6" xfId="693"/>
    <cellStyle name="20% - 强调文字颜色 4 2 2 7" xfId="694"/>
    <cellStyle name="20% - 强调文字颜色 4 2 3" xfId="695"/>
    <cellStyle name="20% - 强调文字颜色 4 2 3 2" xfId="696"/>
    <cellStyle name="20% - 强调文字颜色 4 2 3 2 2" xfId="697"/>
    <cellStyle name="20% - 强调文字颜色 4 2 3 2 3" xfId="698"/>
    <cellStyle name="20% - 强调文字颜色 4 2 3 2 4" xfId="699"/>
    <cellStyle name="20% - 强调文字颜色 4 2 3 3" xfId="700"/>
    <cellStyle name="20% - 强调文字颜色 4 2 3 4" xfId="701"/>
    <cellStyle name="20% - 强调文字颜色 4 2 3 5" xfId="702"/>
    <cellStyle name="20% - 强调文字颜色 4 2 4" xfId="703"/>
    <cellStyle name="20% - 强调文字颜色 4 2 4 2" xfId="704"/>
    <cellStyle name="20% - 强调文字颜色 4 2 4 2 2" xfId="705"/>
    <cellStyle name="20% - 强调文字颜色 4 2 4 2 3" xfId="706"/>
    <cellStyle name="20% - 强调文字颜色 4 2 4 2 4" xfId="707"/>
    <cellStyle name="20% - 强调文字颜色 4 2 4 3" xfId="708"/>
    <cellStyle name="20% - 强调文字颜色 4 2 4 4" xfId="709"/>
    <cellStyle name="20% - 强调文字颜色 4 2 4 5" xfId="710"/>
    <cellStyle name="20% - 强调文字颜色 4 2 5" xfId="711"/>
    <cellStyle name="20% - 强调文字颜色 4 2 5 2" xfId="712"/>
    <cellStyle name="20% - 强调文字颜色 4 2 5 2 2" xfId="713"/>
    <cellStyle name="20% - 强调文字颜色 4 2 5 2 3" xfId="714"/>
    <cellStyle name="20% - 强调文字颜色 4 2 5 2 4" xfId="715"/>
    <cellStyle name="20% - 强调文字颜色 4 2 5 3" xfId="716"/>
    <cellStyle name="20% - 强调文字颜色 4 2 5 4" xfId="717"/>
    <cellStyle name="20% - 强调文字颜色 4 2 5 5" xfId="718"/>
    <cellStyle name="20% - 强调文字颜色 4 2 6" xfId="719"/>
    <cellStyle name="20% - 强调文字颜色 4 2 6 2" xfId="720"/>
    <cellStyle name="20% - 强调文字颜色 4 2 6 3" xfId="721"/>
    <cellStyle name="20% - 强调文字颜色 4 2 6 4" xfId="722"/>
    <cellStyle name="20% - 强调文字颜色 4 2 7" xfId="723"/>
    <cellStyle name="20% - 强调文字颜色 4 2 8" xfId="724"/>
    <cellStyle name="20% - 强调文字颜色 4 2 9" xfId="725"/>
    <cellStyle name="20% - 强调文字颜色 4 3" xfId="726"/>
    <cellStyle name="20% - 强调文字颜色 4 3 2" xfId="727"/>
    <cellStyle name="20% - 强调文字颜色 4 3 2 2" xfId="728"/>
    <cellStyle name="20% - 强调文字颜色 4 3 2 2 2" xfId="729"/>
    <cellStyle name="20% - 强调文字颜色 4 3 2 2 2 2" xfId="730"/>
    <cellStyle name="20% - 强调文字颜色 4 3 2 2 2 3" xfId="731"/>
    <cellStyle name="20% - 强调文字颜色 4 3 2 2 2 4" xfId="732"/>
    <cellStyle name="20% - 强调文字颜色 4 3 2 2 3" xfId="733"/>
    <cellStyle name="20% - 强调文字颜色 4 3 2 2 4" xfId="734"/>
    <cellStyle name="20% - 强调文字颜色 4 3 2 2 5" xfId="735"/>
    <cellStyle name="20% - 强调文字颜色 4 3 2 3" xfId="736"/>
    <cellStyle name="20% - 强调文字颜色 4 3 2 3 2" xfId="737"/>
    <cellStyle name="20% - 强调文字颜色 4 3 2 3 2 2" xfId="738"/>
    <cellStyle name="20% - 强调文字颜色 4 3 2 3 2 3" xfId="739"/>
    <cellStyle name="20% - 强调文字颜色 4 3 2 3 2 4" xfId="740"/>
    <cellStyle name="20% - 强调文字颜色 4 3 2 3 3" xfId="741"/>
    <cellStyle name="20% - 强调文字颜色 4 3 2 3 4" xfId="742"/>
    <cellStyle name="20% - 强调文字颜色 4 3 2 3 5" xfId="743"/>
    <cellStyle name="20% - 强调文字颜色 4 3 2 4" xfId="744"/>
    <cellStyle name="20% - 强调文字颜色 4 3 2 4 2" xfId="745"/>
    <cellStyle name="20% - 强调文字颜色 4 3 2 4 3" xfId="746"/>
    <cellStyle name="20% - 强调文字颜色 4 3 2 4 4" xfId="747"/>
    <cellStyle name="20% - 强调文字颜色 4 3 2 5" xfId="748"/>
    <cellStyle name="20% - 强调文字颜色 4 3 2 6" xfId="749"/>
    <cellStyle name="20% - 强调文字颜色 4 3 2 7" xfId="750"/>
    <cellStyle name="20% - 强调文字颜色 4 3 3" xfId="751"/>
    <cellStyle name="20% - 强调文字颜色 4 3 3 2" xfId="752"/>
    <cellStyle name="20% - 强调文字颜色 4 3 3 2 2" xfId="753"/>
    <cellStyle name="20% - 强调文字颜色 4 3 3 2 3" xfId="754"/>
    <cellStyle name="20% - 强调文字颜色 4 3 3 2 4" xfId="755"/>
    <cellStyle name="20% - 强调文字颜色 4 3 3 3" xfId="756"/>
    <cellStyle name="20% - 强调文字颜色 4 3 3 4" xfId="757"/>
    <cellStyle name="20% - 强调文字颜色 4 3 3 5" xfId="758"/>
    <cellStyle name="20% - 强调文字颜色 4 3 4" xfId="759"/>
    <cellStyle name="20% - 强调文字颜色 4 3 4 2" xfId="760"/>
    <cellStyle name="20% - 强调文字颜色 4 3 4 2 2" xfId="761"/>
    <cellStyle name="20% - 强调文字颜色 4 3 4 2 3" xfId="762"/>
    <cellStyle name="20% - 强调文字颜色 4 3 4 2 4" xfId="763"/>
    <cellStyle name="20% - 强调文字颜色 4 3 4 3" xfId="764"/>
    <cellStyle name="20% - 强调文字颜色 4 3 4 4" xfId="765"/>
    <cellStyle name="20% - 强调文字颜色 4 3 4 5" xfId="766"/>
    <cellStyle name="20% - 强调文字颜色 4 3 5" xfId="767"/>
    <cellStyle name="20% - 强调文字颜色 4 3 5 2" xfId="768"/>
    <cellStyle name="20% - 强调文字颜色 4 3 5 2 2" xfId="769"/>
    <cellStyle name="20% - 强调文字颜色 4 3 5 2 3" xfId="770"/>
    <cellStyle name="20% - 强调文字颜色 4 3 5 2 4" xfId="771"/>
    <cellStyle name="20% - 强调文字颜色 4 3 5 3" xfId="772"/>
    <cellStyle name="20% - 强调文字颜色 4 3 5 4" xfId="773"/>
    <cellStyle name="20% - 强调文字颜色 4 3 5 5" xfId="774"/>
    <cellStyle name="20% - 强调文字颜色 4 3 6" xfId="775"/>
    <cellStyle name="20% - 强调文字颜色 4 3 6 2" xfId="776"/>
    <cellStyle name="20% - 强调文字颜色 4 3 6 3" xfId="777"/>
    <cellStyle name="20% - 强调文字颜色 4 3 6 4" xfId="778"/>
    <cellStyle name="20% - 强调文字颜色 4 3 7" xfId="779"/>
    <cellStyle name="20% - 强调文字颜色 4 3 8" xfId="780"/>
    <cellStyle name="20% - 强调文字颜色 4 3 9" xfId="781"/>
    <cellStyle name="20% - 强调文字颜色 4 4" xfId="782"/>
    <cellStyle name="20% - 强调文字颜色 4 4 2" xfId="783"/>
    <cellStyle name="20% - 强调文字颜色 4 4 2 2" xfId="784"/>
    <cellStyle name="20% - 强调文字颜色 4 4 2 2 2" xfId="785"/>
    <cellStyle name="20% - 强调文字颜色 4 4 2 2 2 2" xfId="786"/>
    <cellStyle name="20% - 强调文字颜色 4 4 2 2 2 3" xfId="787"/>
    <cellStyle name="20% - 强调文字颜色 4 4 2 2 2 4" xfId="788"/>
    <cellStyle name="20% - 强调文字颜色 4 4 2 2 3" xfId="789"/>
    <cellStyle name="20% - 强调文字颜色 4 4 2 2 4" xfId="790"/>
    <cellStyle name="20% - 强调文字颜色 4 4 2 2 5" xfId="791"/>
    <cellStyle name="20% - 强调文字颜色 4 4 2 3" xfId="792"/>
    <cellStyle name="20% - 强调文字颜色 4 4 2 3 2" xfId="793"/>
    <cellStyle name="20% - 强调文字颜色 4 4 2 3 2 2" xfId="794"/>
    <cellStyle name="20% - 强调文字颜色 4 4 2 3 2 3" xfId="795"/>
    <cellStyle name="20% - 强调文字颜色 4 4 2 3 2 4" xfId="796"/>
    <cellStyle name="20% - 强调文字颜色 4 4 2 3 3" xfId="797"/>
    <cellStyle name="20% - 强调文字颜色 4 4 2 3 4" xfId="798"/>
    <cellStyle name="20% - 强调文字颜色 4 4 2 3 5" xfId="799"/>
    <cellStyle name="20% - 强调文字颜色 4 4 2 4" xfId="800"/>
    <cellStyle name="20% - 强调文字颜色 4 4 2 4 2" xfId="801"/>
    <cellStyle name="20% - 强调文字颜色 4 4 2 4 3" xfId="802"/>
    <cellStyle name="20% - 强调文字颜色 4 4 2 4 4" xfId="803"/>
    <cellStyle name="20% - 强调文字颜色 4 4 2 5" xfId="804"/>
    <cellStyle name="20% - 强调文字颜色 4 4 2 6" xfId="805"/>
    <cellStyle name="20% - 强调文字颜色 4 4 2 7" xfId="806"/>
    <cellStyle name="20% - 强调文字颜色 4 4 3" xfId="807"/>
    <cellStyle name="20% - 强调文字颜色 4 4 3 2" xfId="808"/>
    <cellStyle name="20% - 强调文字颜色 4 4 3 2 2" xfId="809"/>
    <cellStyle name="20% - 强调文字颜色 4 4 3 2 3" xfId="810"/>
    <cellStyle name="20% - 强调文字颜色 4 4 3 2 4" xfId="811"/>
    <cellStyle name="20% - 强调文字颜色 4 4 3 3" xfId="812"/>
    <cellStyle name="20% - 强调文字颜色 4 4 3 4" xfId="813"/>
    <cellStyle name="20% - 强调文字颜色 4 4 3 5" xfId="814"/>
    <cellStyle name="20% - 强调文字颜色 4 4 4" xfId="815"/>
    <cellStyle name="20% - 强调文字颜色 4 4 4 2" xfId="816"/>
    <cellStyle name="20% - 强调文字颜色 4 4 4 2 2" xfId="817"/>
    <cellStyle name="20% - 强调文字颜色 4 4 4 2 3" xfId="818"/>
    <cellStyle name="20% - 强调文字颜色 4 4 4 2 4" xfId="819"/>
    <cellStyle name="20% - 强调文字颜色 4 4 4 3" xfId="820"/>
    <cellStyle name="20% - 强调文字颜色 4 4 4 4" xfId="821"/>
    <cellStyle name="20% - 强调文字颜色 4 4 4 5" xfId="822"/>
    <cellStyle name="20% - 强调文字颜色 4 4 5" xfId="823"/>
    <cellStyle name="20% - 强调文字颜色 4 4 5 2" xfId="824"/>
    <cellStyle name="20% - 强调文字颜色 4 4 5 2 2" xfId="825"/>
    <cellStyle name="20% - 强调文字颜色 4 4 5 2 3" xfId="826"/>
    <cellStyle name="20% - 强调文字颜色 4 4 5 2 4" xfId="827"/>
    <cellStyle name="20% - 强调文字颜色 4 4 5 3" xfId="828"/>
    <cellStyle name="20% - 强调文字颜色 4 4 5 4" xfId="829"/>
    <cellStyle name="20% - 强调文字颜色 4 4 5 5" xfId="830"/>
    <cellStyle name="20% - 强调文字颜色 4 4 6" xfId="831"/>
    <cellStyle name="20% - 强调文字颜色 4 4 6 2" xfId="832"/>
    <cellStyle name="20% - 强调文字颜色 4 4 6 3" xfId="833"/>
    <cellStyle name="20% - 强调文字颜色 4 4 6 4" xfId="834"/>
    <cellStyle name="20% - 强调文字颜色 4 4 7" xfId="835"/>
    <cellStyle name="20% - 强调文字颜色 4 4 8" xfId="836"/>
    <cellStyle name="20% - 强调文字颜色 4 4 9" xfId="837"/>
    <cellStyle name="20% - 强调文字颜色 5 2" xfId="838"/>
    <cellStyle name="20% - 强调文字颜色 5 2 2" xfId="839"/>
    <cellStyle name="20% - 强调文字颜色 5 2 2 2" xfId="840"/>
    <cellStyle name="20% - 强调文字颜色 5 2 2 2 2" xfId="841"/>
    <cellStyle name="20% - 强调文字颜色 5 2 2 2 2 2" xfId="842"/>
    <cellStyle name="20% - 强调文字颜色 5 2 2 2 2 3" xfId="843"/>
    <cellStyle name="20% - 强调文字颜色 5 2 2 2 2 4" xfId="844"/>
    <cellStyle name="20% - 强调文字颜色 5 2 2 2 3" xfId="845"/>
    <cellStyle name="20% - 强调文字颜色 5 2 2 2 4" xfId="846"/>
    <cellStyle name="20% - 强调文字颜色 5 2 2 2 5" xfId="847"/>
    <cellStyle name="20% - 强调文字颜色 5 2 2 3" xfId="848"/>
    <cellStyle name="20% - 强调文字颜色 5 2 2 3 2" xfId="849"/>
    <cellStyle name="20% - 强调文字颜色 5 2 2 3 2 2" xfId="850"/>
    <cellStyle name="20% - 强调文字颜色 5 2 2 3 2 3" xfId="851"/>
    <cellStyle name="20% - 强调文字颜色 5 2 2 3 2 4" xfId="852"/>
    <cellStyle name="20% - 强调文字颜色 5 2 2 3 3" xfId="853"/>
    <cellStyle name="20% - 强调文字颜色 5 2 2 3 4" xfId="854"/>
    <cellStyle name="20% - 强调文字颜色 5 2 2 3 5" xfId="855"/>
    <cellStyle name="20% - 强调文字颜色 5 2 2 4" xfId="856"/>
    <cellStyle name="20% - 强调文字颜色 5 2 2 4 2" xfId="857"/>
    <cellStyle name="20% - 强调文字颜色 5 2 2 4 3" xfId="858"/>
    <cellStyle name="20% - 强调文字颜色 5 2 2 4 4" xfId="859"/>
    <cellStyle name="20% - 强调文字颜色 5 2 2 5" xfId="860"/>
    <cellStyle name="20% - 强调文字颜色 5 2 2 6" xfId="861"/>
    <cellStyle name="20% - 强调文字颜色 5 2 2 7" xfId="862"/>
    <cellStyle name="20% - 强调文字颜色 5 2 3" xfId="863"/>
    <cellStyle name="20% - 强调文字颜色 5 2 3 2" xfId="864"/>
    <cellStyle name="20% - 强调文字颜色 5 2 3 2 2" xfId="865"/>
    <cellStyle name="20% - 强调文字颜色 5 2 3 2 3" xfId="866"/>
    <cellStyle name="20% - 强调文字颜色 5 2 3 2 4" xfId="867"/>
    <cellStyle name="20% - 强调文字颜色 5 2 3 3" xfId="868"/>
    <cellStyle name="20% - 强调文字颜色 5 2 3 4" xfId="869"/>
    <cellStyle name="20% - 强调文字颜色 5 2 3 5" xfId="870"/>
    <cellStyle name="20% - 强调文字颜色 5 2 4" xfId="871"/>
    <cellStyle name="20% - 强调文字颜色 5 2 4 2" xfId="872"/>
    <cellStyle name="20% - 强调文字颜色 5 2 4 2 2" xfId="873"/>
    <cellStyle name="20% - 强调文字颜色 5 2 4 2 3" xfId="874"/>
    <cellStyle name="20% - 强调文字颜色 5 2 4 2 4" xfId="875"/>
    <cellStyle name="20% - 强调文字颜色 5 2 4 3" xfId="876"/>
    <cellStyle name="20% - 强调文字颜色 5 2 4 4" xfId="877"/>
    <cellStyle name="20% - 强调文字颜色 5 2 4 5" xfId="878"/>
    <cellStyle name="20% - 强调文字颜色 5 2 5" xfId="879"/>
    <cellStyle name="20% - 强调文字颜色 5 2 5 2" xfId="880"/>
    <cellStyle name="20% - 强调文字颜色 5 2 5 2 2" xfId="881"/>
    <cellStyle name="20% - 强调文字颜色 5 2 5 2 3" xfId="882"/>
    <cellStyle name="20% - 强调文字颜色 5 2 5 2 4" xfId="883"/>
    <cellStyle name="20% - 强调文字颜色 5 2 5 3" xfId="884"/>
    <cellStyle name="20% - 强调文字颜色 5 2 5 4" xfId="885"/>
    <cellStyle name="20% - 强调文字颜色 5 2 5 5" xfId="886"/>
    <cellStyle name="20% - 强调文字颜色 5 2 6" xfId="887"/>
    <cellStyle name="20% - 强调文字颜色 5 2 6 2" xfId="888"/>
    <cellStyle name="20% - 强调文字颜色 5 2 6 3" xfId="889"/>
    <cellStyle name="20% - 强调文字颜色 5 2 6 4" xfId="890"/>
    <cellStyle name="20% - 强调文字颜色 5 2 7" xfId="891"/>
    <cellStyle name="20% - 强调文字颜色 5 2 8" xfId="892"/>
    <cellStyle name="20% - 强调文字颜色 5 2 9" xfId="893"/>
    <cellStyle name="20% - 强调文字颜色 5 3" xfId="894"/>
    <cellStyle name="20% - 强调文字颜色 5 3 2" xfId="895"/>
    <cellStyle name="20% - 强调文字颜色 5 3 2 2" xfId="896"/>
    <cellStyle name="20% - 强调文字颜色 5 3 2 2 2" xfId="897"/>
    <cellStyle name="20% - 强调文字颜色 5 3 2 2 2 2" xfId="898"/>
    <cellStyle name="20% - 强调文字颜色 5 3 2 2 2 3" xfId="899"/>
    <cellStyle name="20% - 强调文字颜色 5 3 2 2 2 4" xfId="900"/>
    <cellStyle name="20% - 强调文字颜色 5 3 2 2 3" xfId="901"/>
    <cellStyle name="20% - 强调文字颜色 5 3 2 2 4" xfId="902"/>
    <cellStyle name="20% - 强调文字颜色 5 3 2 2 5" xfId="903"/>
    <cellStyle name="20% - 强调文字颜色 5 3 2 3" xfId="904"/>
    <cellStyle name="20% - 强调文字颜色 5 3 2 3 2" xfId="905"/>
    <cellStyle name="20% - 强调文字颜色 5 3 2 3 2 2" xfId="906"/>
    <cellStyle name="20% - 强调文字颜色 5 3 2 3 2 3" xfId="907"/>
    <cellStyle name="20% - 强调文字颜色 5 3 2 3 2 4" xfId="908"/>
    <cellStyle name="20% - 强调文字颜色 5 3 2 3 3" xfId="909"/>
    <cellStyle name="20% - 强调文字颜色 5 3 2 3 4" xfId="910"/>
    <cellStyle name="20% - 强调文字颜色 5 3 2 3 5" xfId="911"/>
    <cellStyle name="20% - 强调文字颜色 5 3 2 4" xfId="912"/>
    <cellStyle name="20% - 强调文字颜色 5 3 2 4 2" xfId="913"/>
    <cellStyle name="20% - 强调文字颜色 5 3 2 4 3" xfId="914"/>
    <cellStyle name="20% - 强调文字颜色 5 3 2 4 4" xfId="915"/>
    <cellStyle name="20% - 强调文字颜色 5 3 2 5" xfId="916"/>
    <cellStyle name="20% - 强调文字颜色 5 3 2 6" xfId="917"/>
    <cellStyle name="20% - 强调文字颜色 5 3 2 7" xfId="918"/>
    <cellStyle name="20% - 强调文字颜色 5 3 3" xfId="919"/>
    <cellStyle name="20% - 强调文字颜色 5 3 3 2" xfId="920"/>
    <cellStyle name="20% - 强调文字颜色 5 3 3 2 2" xfId="921"/>
    <cellStyle name="20% - 强调文字颜色 5 3 3 2 3" xfId="922"/>
    <cellStyle name="20% - 强调文字颜色 5 3 3 2 4" xfId="923"/>
    <cellStyle name="20% - 强调文字颜色 5 3 3 3" xfId="924"/>
    <cellStyle name="20% - 强调文字颜色 5 3 3 4" xfId="925"/>
    <cellStyle name="20% - 强调文字颜色 5 3 3 5" xfId="926"/>
    <cellStyle name="20% - 强调文字颜色 5 3 4" xfId="927"/>
    <cellStyle name="20% - 强调文字颜色 5 3 4 2" xfId="928"/>
    <cellStyle name="20% - 强调文字颜色 5 3 4 2 2" xfId="929"/>
    <cellStyle name="20% - 强调文字颜色 5 3 4 2 3" xfId="930"/>
    <cellStyle name="20% - 强调文字颜色 5 3 4 2 4" xfId="931"/>
    <cellStyle name="20% - 强调文字颜色 5 3 4 3" xfId="932"/>
    <cellStyle name="20% - 强调文字颜色 5 3 4 4" xfId="933"/>
    <cellStyle name="20% - 强调文字颜色 5 3 4 5" xfId="934"/>
    <cellStyle name="20% - 强调文字颜色 5 3 5" xfId="935"/>
    <cellStyle name="20% - 强调文字颜色 5 3 5 2" xfId="936"/>
    <cellStyle name="20% - 强调文字颜色 5 3 5 2 2" xfId="937"/>
    <cellStyle name="20% - 强调文字颜色 5 3 5 2 3" xfId="938"/>
    <cellStyle name="20% - 强调文字颜色 5 3 5 2 4" xfId="939"/>
    <cellStyle name="20% - 强调文字颜色 5 3 5 3" xfId="940"/>
    <cellStyle name="20% - 强调文字颜色 5 3 5 4" xfId="941"/>
    <cellStyle name="20% - 强调文字颜色 5 3 5 5" xfId="942"/>
    <cellStyle name="20% - 强调文字颜色 5 3 6" xfId="943"/>
    <cellStyle name="20% - 强调文字颜色 5 3 6 2" xfId="944"/>
    <cellStyle name="20% - 强调文字颜色 5 3 6 3" xfId="945"/>
    <cellStyle name="20% - 强调文字颜色 5 3 6 4" xfId="946"/>
    <cellStyle name="20% - 强调文字颜色 5 3 7" xfId="947"/>
    <cellStyle name="20% - 强调文字颜色 5 3 8" xfId="948"/>
    <cellStyle name="20% - 强调文字颜色 5 3 9" xfId="949"/>
    <cellStyle name="20% - 强调文字颜色 5 4" xfId="950"/>
    <cellStyle name="20% - 强调文字颜色 5 4 2" xfId="951"/>
    <cellStyle name="20% - 强调文字颜色 5 4 2 2" xfId="952"/>
    <cellStyle name="20% - 强调文字颜色 5 4 2 2 2" xfId="953"/>
    <cellStyle name="20% - 强调文字颜色 5 4 2 2 2 2" xfId="954"/>
    <cellStyle name="20% - 强调文字颜色 5 4 2 2 2 3" xfId="955"/>
    <cellStyle name="20% - 强调文字颜色 5 4 2 2 2 4" xfId="956"/>
    <cellStyle name="20% - 强调文字颜色 5 4 2 2 3" xfId="957"/>
    <cellStyle name="20% - 强调文字颜色 5 4 2 2 4" xfId="958"/>
    <cellStyle name="20% - 强调文字颜色 5 4 2 2 5" xfId="959"/>
    <cellStyle name="20% - 强调文字颜色 5 4 2 3" xfId="960"/>
    <cellStyle name="20% - 强调文字颜色 5 4 2 3 2" xfId="961"/>
    <cellStyle name="20% - 强调文字颜色 5 4 2 3 2 2" xfId="962"/>
    <cellStyle name="20% - 强调文字颜色 5 4 2 3 2 3" xfId="963"/>
    <cellStyle name="20% - 强调文字颜色 5 4 2 3 2 4" xfId="964"/>
    <cellStyle name="20% - 强调文字颜色 5 4 2 3 3" xfId="965"/>
    <cellStyle name="20% - 强调文字颜色 5 4 2 3 4" xfId="966"/>
    <cellStyle name="20% - 强调文字颜色 5 4 2 3 5" xfId="967"/>
    <cellStyle name="20% - 强调文字颜色 5 4 2 4" xfId="968"/>
    <cellStyle name="20% - 强调文字颜色 5 4 2 4 2" xfId="969"/>
    <cellStyle name="20% - 强调文字颜色 5 4 2 4 3" xfId="970"/>
    <cellStyle name="20% - 强调文字颜色 5 4 2 4 4" xfId="971"/>
    <cellStyle name="20% - 强调文字颜色 5 4 2 5" xfId="972"/>
    <cellStyle name="20% - 强调文字颜色 5 4 2 6" xfId="973"/>
    <cellStyle name="20% - 强调文字颜色 5 4 2 7" xfId="974"/>
    <cellStyle name="20% - 强调文字颜色 5 4 3" xfId="975"/>
    <cellStyle name="20% - 强调文字颜色 5 4 3 2" xfId="976"/>
    <cellStyle name="20% - 强调文字颜色 5 4 3 2 2" xfId="977"/>
    <cellStyle name="20% - 强调文字颜色 5 4 3 2 3" xfId="978"/>
    <cellStyle name="20% - 强调文字颜色 5 4 3 2 4" xfId="979"/>
    <cellStyle name="20% - 强调文字颜色 5 4 3 3" xfId="980"/>
    <cellStyle name="20% - 强调文字颜色 5 4 3 4" xfId="981"/>
    <cellStyle name="20% - 强调文字颜色 5 4 3 5" xfId="982"/>
    <cellStyle name="20% - 强调文字颜色 5 4 4" xfId="983"/>
    <cellStyle name="20% - 强调文字颜色 5 4 4 2" xfId="984"/>
    <cellStyle name="20% - 强调文字颜色 5 4 4 2 2" xfId="985"/>
    <cellStyle name="20% - 强调文字颜色 5 4 4 2 3" xfId="986"/>
    <cellStyle name="20% - 强调文字颜色 5 4 4 2 4" xfId="987"/>
    <cellStyle name="20% - 强调文字颜色 5 4 4 3" xfId="988"/>
    <cellStyle name="20% - 强调文字颜色 5 4 4 4" xfId="989"/>
    <cellStyle name="20% - 强调文字颜色 5 4 4 5" xfId="990"/>
    <cellStyle name="20% - 强调文字颜色 5 4 5" xfId="991"/>
    <cellStyle name="20% - 强调文字颜色 5 4 5 2" xfId="992"/>
    <cellStyle name="20% - 强调文字颜色 5 4 5 2 2" xfId="993"/>
    <cellStyle name="20% - 强调文字颜色 5 4 5 2 3" xfId="994"/>
    <cellStyle name="20% - 强调文字颜色 5 4 5 2 4" xfId="995"/>
    <cellStyle name="20% - 强调文字颜色 5 4 5 3" xfId="996"/>
    <cellStyle name="20% - 强调文字颜色 5 4 5 4" xfId="997"/>
    <cellStyle name="20% - 强调文字颜色 5 4 5 5" xfId="998"/>
    <cellStyle name="20% - 强调文字颜色 5 4 6" xfId="999"/>
    <cellStyle name="20% - 强调文字颜色 5 4 6 2" xfId="1000"/>
    <cellStyle name="20% - 强调文字颜色 5 4 6 3" xfId="1001"/>
    <cellStyle name="20% - 强调文字颜色 5 4 6 4" xfId="1002"/>
    <cellStyle name="20% - 强调文字颜色 5 4 7" xfId="1003"/>
    <cellStyle name="20% - 强调文字颜色 5 4 8" xfId="1004"/>
    <cellStyle name="20% - 强调文字颜色 5 4 9" xfId="1005"/>
    <cellStyle name="20% - 强调文字颜色 6 2" xfId="1006"/>
    <cellStyle name="20% - 强调文字颜色 6 2 2" xfId="1007"/>
    <cellStyle name="20% - 强调文字颜色 6 2 2 2" xfId="1008"/>
    <cellStyle name="20% - 强调文字颜色 6 2 2 2 2" xfId="1009"/>
    <cellStyle name="20% - 强调文字颜色 6 2 2 2 2 2" xfId="1010"/>
    <cellStyle name="20% - 强调文字颜色 6 2 2 2 2 3" xfId="1011"/>
    <cellStyle name="20% - 强调文字颜色 6 2 2 2 2 4" xfId="1012"/>
    <cellStyle name="20% - 强调文字颜色 6 2 2 2 3" xfId="1013"/>
    <cellStyle name="20% - 强调文字颜色 6 2 2 2 4" xfId="1014"/>
    <cellStyle name="20% - 强调文字颜色 6 2 2 2 5" xfId="1015"/>
    <cellStyle name="20% - 强调文字颜色 6 2 2 3" xfId="1016"/>
    <cellStyle name="20% - 强调文字颜色 6 2 2 3 2" xfId="1017"/>
    <cellStyle name="20% - 强调文字颜色 6 2 2 3 2 2" xfId="1018"/>
    <cellStyle name="20% - 强调文字颜色 6 2 2 3 2 3" xfId="1019"/>
    <cellStyle name="20% - 强调文字颜色 6 2 2 3 2 4" xfId="1020"/>
    <cellStyle name="20% - 强调文字颜色 6 2 2 3 3" xfId="1021"/>
    <cellStyle name="20% - 强调文字颜色 6 2 2 3 4" xfId="1022"/>
    <cellStyle name="20% - 强调文字颜色 6 2 2 3 5" xfId="1023"/>
    <cellStyle name="20% - 强调文字颜色 6 2 2 4" xfId="1024"/>
    <cellStyle name="20% - 强调文字颜色 6 2 2 4 2" xfId="1025"/>
    <cellStyle name="20% - 强调文字颜色 6 2 2 4 3" xfId="1026"/>
    <cellStyle name="20% - 强调文字颜色 6 2 2 4 4" xfId="1027"/>
    <cellStyle name="20% - 强调文字颜色 6 2 2 5" xfId="1028"/>
    <cellStyle name="20% - 强调文字颜色 6 2 2 6" xfId="1029"/>
    <cellStyle name="20% - 强调文字颜色 6 2 2 7" xfId="1030"/>
    <cellStyle name="20% - 强调文字颜色 6 2 3" xfId="1031"/>
    <cellStyle name="20% - 强调文字颜色 6 2 3 2" xfId="1032"/>
    <cellStyle name="20% - 强调文字颜色 6 2 3 2 2" xfId="1033"/>
    <cellStyle name="20% - 强调文字颜色 6 2 3 2 3" xfId="1034"/>
    <cellStyle name="20% - 强调文字颜色 6 2 3 2 4" xfId="1035"/>
    <cellStyle name="20% - 强调文字颜色 6 2 3 3" xfId="1036"/>
    <cellStyle name="20% - 强调文字颜色 6 2 3 4" xfId="1037"/>
    <cellStyle name="20% - 强调文字颜色 6 2 3 5" xfId="1038"/>
    <cellStyle name="20% - 强调文字颜色 6 2 4" xfId="1039"/>
    <cellStyle name="20% - 强调文字颜色 6 2 4 2" xfId="1040"/>
    <cellStyle name="20% - 强调文字颜色 6 2 4 2 2" xfId="1041"/>
    <cellStyle name="20% - 强调文字颜色 6 2 4 2 3" xfId="1042"/>
    <cellStyle name="20% - 强调文字颜色 6 2 4 2 4" xfId="1043"/>
    <cellStyle name="20% - 强调文字颜色 6 2 4 3" xfId="1044"/>
    <cellStyle name="20% - 强调文字颜色 6 2 4 4" xfId="1045"/>
    <cellStyle name="20% - 强调文字颜色 6 2 4 5" xfId="1046"/>
    <cellStyle name="20% - 强调文字颜色 6 2 5" xfId="1047"/>
    <cellStyle name="20% - 强调文字颜色 6 2 5 2" xfId="1048"/>
    <cellStyle name="20% - 强调文字颜色 6 2 5 2 2" xfId="1049"/>
    <cellStyle name="20% - 强调文字颜色 6 2 5 2 3" xfId="1050"/>
    <cellStyle name="20% - 强调文字颜色 6 2 5 2 4" xfId="1051"/>
    <cellStyle name="20% - 强调文字颜色 6 2 5 3" xfId="1052"/>
    <cellStyle name="20% - 强调文字颜色 6 2 5 4" xfId="1053"/>
    <cellStyle name="20% - 强调文字颜色 6 2 5 5" xfId="1054"/>
    <cellStyle name="20% - 强调文字颜色 6 2 6" xfId="1055"/>
    <cellStyle name="20% - 强调文字颜色 6 2 6 2" xfId="1056"/>
    <cellStyle name="20% - 强调文字颜色 6 2 6 3" xfId="1057"/>
    <cellStyle name="20% - 强调文字颜色 6 2 6 4" xfId="1058"/>
    <cellStyle name="20% - 强调文字颜色 6 2 7" xfId="1059"/>
    <cellStyle name="20% - 强调文字颜色 6 2 8" xfId="1060"/>
    <cellStyle name="20% - 强调文字颜色 6 2 9" xfId="1061"/>
    <cellStyle name="20% - 强调文字颜色 6 3" xfId="1062"/>
    <cellStyle name="20% - 强调文字颜色 6 3 2" xfId="1063"/>
    <cellStyle name="20% - 强调文字颜色 6 3 2 2" xfId="1064"/>
    <cellStyle name="20% - 强调文字颜色 6 3 2 2 2" xfId="1065"/>
    <cellStyle name="20% - 强调文字颜色 6 3 2 2 2 2" xfId="1066"/>
    <cellStyle name="20% - 强调文字颜色 6 3 2 2 2 3" xfId="1067"/>
    <cellStyle name="20% - 强调文字颜色 6 3 2 2 2 4" xfId="1068"/>
    <cellStyle name="20% - 强调文字颜色 6 3 2 2 3" xfId="1069"/>
    <cellStyle name="20% - 强调文字颜色 6 3 2 2 4" xfId="1070"/>
    <cellStyle name="20% - 强调文字颜色 6 3 2 2 5" xfId="1071"/>
    <cellStyle name="20% - 强调文字颜色 6 3 2 3" xfId="1072"/>
    <cellStyle name="20% - 强调文字颜色 6 3 2 3 2" xfId="1073"/>
    <cellStyle name="20% - 强调文字颜色 6 3 2 3 2 2" xfId="1074"/>
    <cellStyle name="20% - 强调文字颜色 6 3 2 3 2 3" xfId="1075"/>
    <cellStyle name="20% - 强调文字颜色 6 3 2 3 2 4" xfId="1076"/>
    <cellStyle name="20% - 强调文字颜色 6 3 2 3 3" xfId="1077"/>
    <cellStyle name="20% - 强调文字颜色 6 3 2 3 4" xfId="1078"/>
    <cellStyle name="20% - 强调文字颜色 6 3 2 3 5" xfId="1079"/>
    <cellStyle name="20% - 强调文字颜色 6 3 2 4" xfId="1080"/>
    <cellStyle name="20% - 强调文字颜色 6 3 2 4 2" xfId="1081"/>
    <cellStyle name="20% - 强调文字颜色 6 3 2 4 3" xfId="1082"/>
    <cellStyle name="20% - 强调文字颜色 6 3 2 4 4" xfId="1083"/>
    <cellStyle name="20% - 强调文字颜色 6 3 2 5" xfId="1084"/>
    <cellStyle name="20% - 强调文字颜色 6 3 2 6" xfId="1085"/>
    <cellStyle name="20% - 强调文字颜色 6 3 2 7" xfId="1086"/>
    <cellStyle name="20% - 强调文字颜色 6 3 3" xfId="1087"/>
    <cellStyle name="20% - 强调文字颜色 6 3 3 2" xfId="1088"/>
    <cellStyle name="20% - 强调文字颜色 6 3 3 2 2" xfId="1089"/>
    <cellStyle name="20% - 强调文字颜色 6 3 3 2 3" xfId="1090"/>
    <cellStyle name="20% - 强调文字颜色 6 3 3 2 4" xfId="1091"/>
    <cellStyle name="20% - 强调文字颜色 6 3 3 3" xfId="1092"/>
    <cellStyle name="20% - 强调文字颜色 6 3 3 4" xfId="1093"/>
    <cellStyle name="20% - 强调文字颜色 6 3 3 5" xfId="1094"/>
    <cellStyle name="20% - 强调文字颜色 6 3 4" xfId="1095"/>
    <cellStyle name="20% - 强调文字颜色 6 3 4 2" xfId="1096"/>
    <cellStyle name="20% - 强调文字颜色 6 3 4 2 2" xfId="1097"/>
    <cellStyle name="20% - 强调文字颜色 6 3 4 2 3" xfId="1098"/>
    <cellStyle name="20% - 强调文字颜色 6 3 4 2 4" xfId="1099"/>
    <cellStyle name="20% - 强调文字颜色 6 3 4 3" xfId="1100"/>
    <cellStyle name="20% - 强调文字颜色 6 3 4 4" xfId="1101"/>
    <cellStyle name="20% - 强调文字颜色 6 3 4 5" xfId="1102"/>
    <cellStyle name="20% - 强调文字颜色 6 3 5" xfId="1103"/>
    <cellStyle name="20% - 强调文字颜色 6 3 5 2" xfId="1104"/>
    <cellStyle name="20% - 强调文字颜色 6 3 5 2 2" xfId="1105"/>
    <cellStyle name="20% - 强调文字颜色 6 3 5 2 3" xfId="1106"/>
    <cellStyle name="20% - 强调文字颜色 6 3 5 2 4" xfId="1107"/>
    <cellStyle name="20% - 强调文字颜色 6 3 5 3" xfId="1108"/>
    <cellStyle name="20% - 强调文字颜色 6 3 5 4" xfId="1109"/>
    <cellStyle name="20% - 强调文字颜色 6 3 5 5" xfId="1110"/>
    <cellStyle name="20% - 强调文字颜色 6 3 6" xfId="1111"/>
    <cellStyle name="20% - 强调文字颜色 6 3 6 2" xfId="1112"/>
    <cellStyle name="20% - 强调文字颜色 6 3 6 3" xfId="1113"/>
    <cellStyle name="20% - 强调文字颜色 6 3 6 4" xfId="1114"/>
    <cellStyle name="20% - 强调文字颜色 6 3 7" xfId="1115"/>
    <cellStyle name="20% - 强调文字颜色 6 3 8" xfId="1116"/>
    <cellStyle name="20% - 强调文字颜色 6 3 9" xfId="1117"/>
    <cellStyle name="20% - 强调文字颜色 6 4" xfId="1118"/>
    <cellStyle name="20% - 强调文字颜色 6 4 2" xfId="1119"/>
    <cellStyle name="20% - 强调文字颜色 6 4 2 2" xfId="1120"/>
    <cellStyle name="20% - 强调文字颜色 6 4 2 2 2" xfId="1121"/>
    <cellStyle name="20% - 强调文字颜色 6 4 2 2 2 2" xfId="1122"/>
    <cellStyle name="20% - 强调文字颜色 6 4 2 2 2 3" xfId="1123"/>
    <cellStyle name="20% - 强调文字颜色 6 4 2 2 2 4" xfId="1124"/>
    <cellStyle name="20% - 强调文字颜色 6 4 2 2 3" xfId="1125"/>
    <cellStyle name="20% - 强调文字颜色 6 4 2 2 4" xfId="1126"/>
    <cellStyle name="20% - 强调文字颜色 6 4 2 2 5" xfId="1127"/>
    <cellStyle name="20% - 强调文字颜色 6 4 2 3" xfId="1128"/>
    <cellStyle name="20% - 强调文字颜色 6 4 2 3 2" xfId="1129"/>
    <cellStyle name="20% - 强调文字颜色 6 4 2 3 2 2" xfId="1130"/>
    <cellStyle name="20% - 强调文字颜色 6 4 2 3 2 3" xfId="1131"/>
    <cellStyle name="20% - 强调文字颜色 6 4 2 3 2 4" xfId="1132"/>
    <cellStyle name="20% - 强调文字颜色 6 4 2 3 3" xfId="1133"/>
    <cellStyle name="20% - 强调文字颜色 6 4 2 3 4" xfId="1134"/>
    <cellStyle name="20% - 强调文字颜色 6 4 2 3 5" xfId="1135"/>
    <cellStyle name="20% - 强调文字颜色 6 4 2 4" xfId="1136"/>
    <cellStyle name="20% - 强调文字颜色 6 4 2 4 2" xfId="1137"/>
    <cellStyle name="20% - 强调文字颜色 6 4 2 4 3" xfId="1138"/>
    <cellStyle name="20% - 强调文字颜色 6 4 2 4 4" xfId="1139"/>
    <cellStyle name="20% - 强调文字颜色 6 4 2 5" xfId="1140"/>
    <cellStyle name="20% - 强调文字颜色 6 4 2 6" xfId="1141"/>
    <cellStyle name="20% - 强调文字颜色 6 4 2 7" xfId="1142"/>
    <cellStyle name="20% - 强调文字颜色 6 4 3" xfId="1143"/>
    <cellStyle name="20% - 强调文字颜色 6 4 3 2" xfId="1144"/>
    <cellStyle name="20% - 强调文字颜色 6 4 3 2 2" xfId="1145"/>
    <cellStyle name="20% - 强调文字颜色 6 4 3 2 3" xfId="1146"/>
    <cellStyle name="20% - 强调文字颜色 6 4 3 2 4" xfId="1147"/>
    <cellStyle name="20% - 强调文字颜色 6 4 3 3" xfId="1148"/>
    <cellStyle name="20% - 强调文字颜色 6 4 3 4" xfId="1149"/>
    <cellStyle name="20% - 强调文字颜色 6 4 3 5" xfId="1150"/>
    <cellStyle name="20% - 强调文字颜色 6 4 4" xfId="1151"/>
    <cellStyle name="20% - 强调文字颜色 6 4 4 2" xfId="1152"/>
    <cellStyle name="20% - 强调文字颜色 6 4 4 2 2" xfId="1153"/>
    <cellStyle name="20% - 强调文字颜色 6 4 4 2 3" xfId="1154"/>
    <cellStyle name="20% - 强调文字颜色 6 4 4 2 4" xfId="1155"/>
    <cellStyle name="20% - 强调文字颜色 6 4 4 3" xfId="1156"/>
    <cellStyle name="20% - 强调文字颜色 6 4 4 4" xfId="1157"/>
    <cellStyle name="20% - 强调文字颜色 6 4 4 5" xfId="1158"/>
    <cellStyle name="20% - 强调文字颜色 6 4 5" xfId="1159"/>
    <cellStyle name="20% - 强调文字颜色 6 4 5 2" xfId="1160"/>
    <cellStyle name="20% - 强调文字颜色 6 4 5 2 2" xfId="1161"/>
    <cellStyle name="20% - 强调文字颜色 6 4 5 2 3" xfId="1162"/>
    <cellStyle name="20% - 强调文字颜色 6 4 5 2 4" xfId="1163"/>
    <cellStyle name="20% - 强调文字颜色 6 4 5 3" xfId="1164"/>
    <cellStyle name="20% - 强调文字颜色 6 4 5 4" xfId="1165"/>
    <cellStyle name="20% - 强调文字颜色 6 4 5 5" xfId="1166"/>
    <cellStyle name="20% - 强调文字颜色 6 4 6" xfId="1167"/>
    <cellStyle name="20% - 强调文字颜色 6 4 6 2" xfId="1168"/>
    <cellStyle name="20% - 强调文字颜色 6 4 6 3" xfId="1169"/>
    <cellStyle name="20% - 强调文字颜色 6 4 6 4" xfId="1170"/>
    <cellStyle name="20% - 强调文字颜色 6 4 7" xfId="1171"/>
    <cellStyle name="20% - 强调文字颜色 6 4 8" xfId="1172"/>
    <cellStyle name="20% - 强调文字颜色 6 4 9" xfId="1173"/>
    <cellStyle name="3232" xfId="1174"/>
    <cellStyle name="3232 10" xfId="1175"/>
    <cellStyle name="3232 10 2" xfId="1176"/>
    <cellStyle name="3232 10 3" xfId="1177"/>
    <cellStyle name="3232 10 4" xfId="1178"/>
    <cellStyle name="3232 10 5" xfId="1179"/>
    <cellStyle name="3232 11" xfId="1180"/>
    <cellStyle name="3232 11 2" xfId="1181"/>
    <cellStyle name="3232 11 3" xfId="1182"/>
    <cellStyle name="3232 11 4" xfId="1183"/>
    <cellStyle name="3232 12" xfId="1184"/>
    <cellStyle name="3232 12 2" xfId="1185"/>
    <cellStyle name="3232 12 3" xfId="1186"/>
    <cellStyle name="3232 12 4" xfId="1187"/>
    <cellStyle name="3232 12 5" xfId="1188"/>
    <cellStyle name="3232 13" xfId="1189"/>
    <cellStyle name="3232 13 2" xfId="1190"/>
    <cellStyle name="3232 13 3" xfId="1191"/>
    <cellStyle name="3232 13 4" xfId="1192"/>
    <cellStyle name="3232 14" xfId="1193"/>
    <cellStyle name="3232 14 2" xfId="1194"/>
    <cellStyle name="3232 14 3" xfId="1195"/>
    <cellStyle name="3232 14 4" xfId="1196"/>
    <cellStyle name="3232 15" xfId="1197"/>
    <cellStyle name="3232 15 2" xfId="1198"/>
    <cellStyle name="3232 15 3" xfId="1199"/>
    <cellStyle name="3232 15 4" xfId="1200"/>
    <cellStyle name="3232 16" xfId="1201"/>
    <cellStyle name="3232 16 2" xfId="1202"/>
    <cellStyle name="3232 16 3" xfId="1203"/>
    <cellStyle name="3232 16 4" xfId="1204"/>
    <cellStyle name="3232 17" xfId="1205"/>
    <cellStyle name="3232 17 2" xfId="1206"/>
    <cellStyle name="3232 17 3" xfId="1207"/>
    <cellStyle name="3232 17 4" xfId="1208"/>
    <cellStyle name="3232 18" xfId="1209"/>
    <cellStyle name="3232 18 2" xfId="1210"/>
    <cellStyle name="3232 18 3" xfId="1211"/>
    <cellStyle name="3232 18 4" xfId="1212"/>
    <cellStyle name="3232 19" xfId="1213"/>
    <cellStyle name="3232 19 2" xfId="1214"/>
    <cellStyle name="3232 19 3" xfId="1215"/>
    <cellStyle name="3232 19 4" xfId="1216"/>
    <cellStyle name="3232 2" xfId="1217"/>
    <cellStyle name="3232 2 10" xfId="1218"/>
    <cellStyle name="3232 2 10 2" xfId="1219"/>
    <cellStyle name="3232 2 10 3" xfId="1220"/>
    <cellStyle name="3232 2 10 4" xfId="1221"/>
    <cellStyle name="3232 2 11" xfId="1222"/>
    <cellStyle name="3232 2 11 2" xfId="1223"/>
    <cellStyle name="3232 2 11 3" xfId="1224"/>
    <cellStyle name="3232 2 11 4" xfId="1225"/>
    <cellStyle name="3232 2 12" xfId="1226"/>
    <cellStyle name="3232 2 12 2" xfId="1227"/>
    <cellStyle name="3232 2 12 3" xfId="1228"/>
    <cellStyle name="3232 2 12 4" xfId="1229"/>
    <cellStyle name="3232 2 13" xfId="1230"/>
    <cellStyle name="3232 2 13 2" xfId="1231"/>
    <cellStyle name="3232 2 13 3" xfId="1232"/>
    <cellStyle name="3232 2 13 4" xfId="1233"/>
    <cellStyle name="3232 2 14" xfId="1234"/>
    <cellStyle name="3232 2 14 2" xfId="1235"/>
    <cellStyle name="3232 2 14 3" xfId="1236"/>
    <cellStyle name="3232 2 14 4" xfId="1237"/>
    <cellStyle name="3232 2 15" xfId="1238"/>
    <cellStyle name="3232 2 15 2" xfId="1239"/>
    <cellStyle name="3232 2 15 3" xfId="1240"/>
    <cellStyle name="3232 2 15 4" xfId="1241"/>
    <cellStyle name="3232 2 16" xfId="1242"/>
    <cellStyle name="3232 2 16 2" xfId="1243"/>
    <cellStyle name="3232 2 16 3" xfId="1244"/>
    <cellStyle name="3232 2 16 4" xfId="1245"/>
    <cellStyle name="3232 2 17" xfId="1246"/>
    <cellStyle name="3232 2 17 2" xfId="1247"/>
    <cellStyle name="3232 2 17 3" xfId="1248"/>
    <cellStyle name="3232 2 17 4" xfId="1249"/>
    <cellStyle name="3232 2 18" xfId="1250"/>
    <cellStyle name="3232 2 18 2" xfId="1251"/>
    <cellStyle name="3232 2 18 3" xfId="1252"/>
    <cellStyle name="3232 2 18 4" xfId="1253"/>
    <cellStyle name="3232 2 19" xfId="1254"/>
    <cellStyle name="3232 2 19 2" xfId="1255"/>
    <cellStyle name="3232 2 19 3" xfId="1256"/>
    <cellStyle name="3232 2 19 4" xfId="1257"/>
    <cellStyle name="3232 2 2" xfId="1258"/>
    <cellStyle name="3232 2 2 10" xfId="1259"/>
    <cellStyle name="3232 2 2 10 2" xfId="1260"/>
    <cellStyle name="3232 2 2 10 3" xfId="1261"/>
    <cellStyle name="3232 2 2 10 4" xfId="1262"/>
    <cellStyle name="3232 2 2 11" xfId="1263"/>
    <cellStyle name="3232 2 2 11 2" xfId="1264"/>
    <cellStyle name="3232 2 2 11 3" xfId="1265"/>
    <cellStyle name="3232 2 2 11 4" xfId="1266"/>
    <cellStyle name="3232 2 2 12" xfId="1267"/>
    <cellStyle name="3232 2 2 12 2" xfId="1268"/>
    <cellStyle name="3232 2 2 12 3" xfId="1269"/>
    <cellStyle name="3232 2 2 12 4" xfId="1270"/>
    <cellStyle name="3232 2 2 13" xfId="1271"/>
    <cellStyle name="3232 2 2 13 2" xfId="1272"/>
    <cellStyle name="3232 2 2 13 3" xfId="1273"/>
    <cellStyle name="3232 2 2 13 4" xfId="1274"/>
    <cellStyle name="3232 2 2 14" xfId="1275"/>
    <cellStyle name="3232 2 2 14 2" xfId="1276"/>
    <cellStyle name="3232 2 2 14 3" xfId="1277"/>
    <cellStyle name="3232 2 2 14 4" xfId="1278"/>
    <cellStyle name="3232 2 2 15" xfId="1279"/>
    <cellStyle name="3232 2 2 15 2" xfId="1280"/>
    <cellStyle name="3232 2 2 15 3" xfId="1281"/>
    <cellStyle name="3232 2 2 15 4" xfId="1282"/>
    <cellStyle name="3232 2 2 16" xfId="1283"/>
    <cellStyle name="3232 2 2 16 2" xfId="1284"/>
    <cellStyle name="3232 2 2 16 3" xfId="1285"/>
    <cellStyle name="3232 2 2 16 4" xfId="1286"/>
    <cellStyle name="3232 2 2 17" xfId="1287"/>
    <cellStyle name="3232 2 2 17 2" xfId="1288"/>
    <cellStyle name="3232 2 2 17 3" xfId="1289"/>
    <cellStyle name="3232 2 2 17 4" xfId="1290"/>
    <cellStyle name="3232 2 2 18" xfId="1291"/>
    <cellStyle name="3232 2 2 18 2" xfId="1292"/>
    <cellStyle name="3232 2 2 18 3" xfId="1293"/>
    <cellStyle name="3232 2 2 18 4" xfId="1294"/>
    <cellStyle name="3232 2 2 19" xfId="1295"/>
    <cellStyle name="3232 2 2 19 2" xfId="1296"/>
    <cellStyle name="3232 2 2 19 3" xfId="1297"/>
    <cellStyle name="3232 2 2 19 4" xfId="1298"/>
    <cellStyle name="3232 2 2 2" xfId="1299"/>
    <cellStyle name="3232 2 2 2 10" xfId="1300"/>
    <cellStyle name="3232 2 2 2 10 2" xfId="1301"/>
    <cellStyle name="3232 2 2 2 10 3" xfId="1302"/>
    <cellStyle name="3232 2 2 2 10 4" xfId="1303"/>
    <cellStyle name="3232 2 2 2 11" xfId="1304"/>
    <cellStyle name="3232 2 2 2 11 2" xfId="1305"/>
    <cellStyle name="3232 2 2 2 11 3" xfId="1306"/>
    <cellStyle name="3232 2 2 2 11 4" xfId="1307"/>
    <cellStyle name="3232 2 2 2 12" xfId="1308"/>
    <cellStyle name="3232 2 2 2 12 2" xfId="1309"/>
    <cellStyle name="3232 2 2 2 12 3" xfId="1310"/>
    <cellStyle name="3232 2 2 2 12 4" xfId="1311"/>
    <cellStyle name="3232 2 2 2 13" xfId="1312"/>
    <cellStyle name="3232 2 2 2 13 2" xfId="1313"/>
    <cellStyle name="3232 2 2 2 13 3" xfId="1314"/>
    <cellStyle name="3232 2 2 2 13 4" xfId="1315"/>
    <cellStyle name="3232 2 2 2 14" xfId="1316"/>
    <cellStyle name="3232 2 2 2 14 2" xfId="1317"/>
    <cellStyle name="3232 2 2 2 14 3" xfId="1318"/>
    <cellStyle name="3232 2 2 2 14 4" xfId="1319"/>
    <cellStyle name="3232 2 2 2 15" xfId="1320"/>
    <cellStyle name="3232 2 2 2 15 2" xfId="1321"/>
    <cellStyle name="3232 2 2 2 15 3" xfId="1322"/>
    <cellStyle name="3232 2 2 2 15 4" xfId="1323"/>
    <cellStyle name="3232 2 2 2 16" xfId="1324"/>
    <cellStyle name="3232 2 2 2 17" xfId="1325"/>
    <cellStyle name="3232 2 2 2 18" xfId="1326"/>
    <cellStyle name="3232 2 2 2 19" xfId="1327"/>
    <cellStyle name="3232 2 2 2 2" xfId="1328"/>
    <cellStyle name="3232 2 2 2 2 2" xfId="1329"/>
    <cellStyle name="3232 2 2 2 2 2 2" xfId="1330"/>
    <cellStyle name="3232 2 2 2 2 3" xfId="1331"/>
    <cellStyle name="3232 2 2 2 2 3 2" xfId="1332"/>
    <cellStyle name="3232 2 2 2 2 4" xfId="1333"/>
    <cellStyle name="3232 2 2 2 2 4 2" xfId="1334"/>
    <cellStyle name="3232 2 2 2 2 5" xfId="1335"/>
    <cellStyle name="3232 2 2 2 2 6" xfId="1336"/>
    <cellStyle name="3232 2 2 2 2 7" xfId="1337"/>
    <cellStyle name="3232 2 2 2 2 8" xfId="1338"/>
    <cellStyle name="3232 2 2 2 2 9" xfId="1339"/>
    <cellStyle name="3232 2 2 2 3" xfId="1340"/>
    <cellStyle name="3232 2 2 2 3 2" xfId="1341"/>
    <cellStyle name="3232 2 2 2 3 2 2" xfId="1342"/>
    <cellStyle name="3232 2 2 2 3 3" xfId="1343"/>
    <cellStyle name="3232 2 2 2 3 3 2" xfId="1344"/>
    <cellStyle name="3232 2 2 2 3 4" xfId="1345"/>
    <cellStyle name="3232 2 2 2 3 4 2" xfId="1346"/>
    <cellStyle name="3232 2 2 2 3 5" xfId="1347"/>
    <cellStyle name="3232 2 2 2 3 6" xfId="1348"/>
    <cellStyle name="3232 2 2 2 3 7" xfId="1349"/>
    <cellStyle name="3232 2 2 2 3 8" xfId="1350"/>
    <cellStyle name="3232 2 2 2 3 9" xfId="1351"/>
    <cellStyle name="3232 2 2 2 4" xfId="1352"/>
    <cellStyle name="3232 2 2 2 4 2" xfId="1353"/>
    <cellStyle name="3232 2 2 2 4 3" xfId="1354"/>
    <cellStyle name="3232 2 2 2 4 4" xfId="1355"/>
    <cellStyle name="3232 2 2 2 4 5" xfId="1356"/>
    <cellStyle name="3232 2 2 2 4 6" xfId="1357"/>
    <cellStyle name="3232 2 2 2 5" xfId="1358"/>
    <cellStyle name="3232 2 2 2 5 2" xfId="1359"/>
    <cellStyle name="3232 2 2 2 5 3" xfId="1360"/>
    <cellStyle name="3232 2 2 2 5 4" xfId="1361"/>
    <cellStyle name="3232 2 2 2 5 5" xfId="1362"/>
    <cellStyle name="3232 2 2 2 6" xfId="1363"/>
    <cellStyle name="3232 2 2 2 6 2" xfId="1364"/>
    <cellStyle name="3232 2 2 2 6 3" xfId="1365"/>
    <cellStyle name="3232 2 2 2 6 4" xfId="1366"/>
    <cellStyle name="3232 2 2 2 7" xfId="1367"/>
    <cellStyle name="3232 2 2 2 7 2" xfId="1368"/>
    <cellStyle name="3232 2 2 2 7 3" xfId="1369"/>
    <cellStyle name="3232 2 2 2 7 4" xfId="1370"/>
    <cellStyle name="3232 2 2 2 8" xfId="1371"/>
    <cellStyle name="3232 2 2 2 8 2" xfId="1372"/>
    <cellStyle name="3232 2 2 2 8 3" xfId="1373"/>
    <cellStyle name="3232 2 2 2 8 4" xfId="1374"/>
    <cellStyle name="3232 2 2 2 9" xfId="1375"/>
    <cellStyle name="3232 2 2 2 9 2" xfId="1376"/>
    <cellStyle name="3232 2 2 2 9 3" xfId="1377"/>
    <cellStyle name="3232 2 2 2 9 4" xfId="1378"/>
    <cellStyle name="3232 2 2 20" xfId="1379"/>
    <cellStyle name="3232 2 2 21" xfId="1380"/>
    <cellStyle name="3232 2 2 22" xfId="1381"/>
    <cellStyle name="3232 2 2 23" xfId="1382"/>
    <cellStyle name="3232 2 2 3" xfId="1383"/>
    <cellStyle name="3232 2 2 3 2" xfId="1384"/>
    <cellStyle name="3232 2 2 3 2 2" xfId="1385"/>
    <cellStyle name="3232 2 2 3 3" xfId="1386"/>
    <cellStyle name="3232 2 2 3 4" xfId="1387"/>
    <cellStyle name="3232 2 2 3 5" xfId="1388"/>
    <cellStyle name="3232 2 2 3 6" xfId="1389"/>
    <cellStyle name="3232 2 2 4" xfId="1390"/>
    <cellStyle name="3232 2 2 4 2" xfId="1391"/>
    <cellStyle name="3232 2 2 4 3" xfId="1392"/>
    <cellStyle name="3232 2 2 4 4" xfId="1393"/>
    <cellStyle name="3232 2 2 4 5" xfId="1394"/>
    <cellStyle name="3232 2 2 4 6" xfId="1395"/>
    <cellStyle name="3232 2 2 5" xfId="1396"/>
    <cellStyle name="3232 2 2 5 2" xfId="1397"/>
    <cellStyle name="3232 2 2 5 3" xfId="1398"/>
    <cellStyle name="3232 2 2 5 4" xfId="1399"/>
    <cellStyle name="3232 2 2 5 5" xfId="1400"/>
    <cellStyle name="3232 2 2 6" xfId="1401"/>
    <cellStyle name="3232 2 2 6 2" xfId="1402"/>
    <cellStyle name="3232 2 2 6 3" xfId="1403"/>
    <cellStyle name="3232 2 2 6 4" xfId="1404"/>
    <cellStyle name="3232 2 2 7" xfId="1405"/>
    <cellStyle name="3232 2 2 7 2" xfId="1406"/>
    <cellStyle name="3232 2 2 7 3" xfId="1407"/>
    <cellStyle name="3232 2 2 7 4" xfId="1408"/>
    <cellStyle name="3232 2 2 8" xfId="1409"/>
    <cellStyle name="3232 2 2 8 2" xfId="1410"/>
    <cellStyle name="3232 2 2 8 3" xfId="1411"/>
    <cellStyle name="3232 2 2 8 4" xfId="1412"/>
    <cellStyle name="3232 2 2 9" xfId="1413"/>
    <cellStyle name="3232 2 2 9 2" xfId="1414"/>
    <cellStyle name="3232 2 2 9 3" xfId="1415"/>
    <cellStyle name="3232 2 2 9 4" xfId="1416"/>
    <cellStyle name="3232 2 20" xfId="1417"/>
    <cellStyle name="3232 2 21" xfId="1418"/>
    <cellStyle name="3232 2 22" xfId="1419"/>
    <cellStyle name="3232 2 23" xfId="1420"/>
    <cellStyle name="3232 2 3" xfId="1421"/>
    <cellStyle name="3232 2 3 10" xfId="1422"/>
    <cellStyle name="3232 2 3 10 2" xfId="1423"/>
    <cellStyle name="3232 2 3 10 3" xfId="1424"/>
    <cellStyle name="3232 2 3 10 4" xfId="1425"/>
    <cellStyle name="3232 2 3 11" xfId="1426"/>
    <cellStyle name="3232 2 3 11 2" xfId="1427"/>
    <cellStyle name="3232 2 3 11 3" xfId="1428"/>
    <cellStyle name="3232 2 3 11 4" xfId="1429"/>
    <cellStyle name="3232 2 3 12" xfId="1430"/>
    <cellStyle name="3232 2 3 12 2" xfId="1431"/>
    <cellStyle name="3232 2 3 12 3" xfId="1432"/>
    <cellStyle name="3232 2 3 12 4" xfId="1433"/>
    <cellStyle name="3232 2 3 13" xfId="1434"/>
    <cellStyle name="3232 2 3 13 2" xfId="1435"/>
    <cellStyle name="3232 2 3 13 3" xfId="1436"/>
    <cellStyle name="3232 2 3 13 4" xfId="1437"/>
    <cellStyle name="3232 2 3 14" xfId="1438"/>
    <cellStyle name="3232 2 3 14 2" xfId="1439"/>
    <cellStyle name="3232 2 3 14 3" xfId="1440"/>
    <cellStyle name="3232 2 3 14 4" xfId="1441"/>
    <cellStyle name="3232 2 3 15" xfId="1442"/>
    <cellStyle name="3232 2 3 15 2" xfId="1443"/>
    <cellStyle name="3232 2 3 15 3" xfId="1444"/>
    <cellStyle name="3232 2 3 15 4" xfId="1445"/>
    <cellStyle name="3232 2 3 16" xfId="1446"/>
    <cellStyle name="3232 2 3 16 2" xfId="1447"/>
    <cellStyle name="3232 2 3 16 3" xfId="1448"/>
    <cellStyle name="3232 2 3 16 4" xfId="1449"/>
    <cellStyle name="3232 2 3 17" xfId="1450"/>
    <cellStyle name="3232 2 3 17 2" xfId="1451"/>
    <cellStyle name="3232 2 3 17 3" xfId="1452"/>
    <cellStyle name="3232 2 3 17 4" xfId="1453"/>
    <cellStyle name="3232 2 3 18" xfId="1454"/>
    <cellStyle name="3232 2 3 18 2" xfId="1455"/>
    <cellStyle name="3232 2 3 18 3" xfId="1456"/>
    <cellStyle name="3232 2 3 18 4" xfId="1457"/>
    <cellStyle name="3232 2 3 19" xfId="1458"/>
    <cellStyle name="3232 2 3 19 2" xfId="1459"/>
    <cellStyle name="3232 2 3 19 3" xfId="1460"/>
    <cellStyle name="3232 2 3 19 4" xfId="1461"/>
    <cellStyle name="3232 2 3 2" xfId="1462"/>
    <cellStyle name="3232 2 3 2 10" xfId="1463"/>
    <cellStyle name="3232 2 3 2 10 2" xfId="1464"/>
    <cellStyle name="3232 2 3 2 10 3" xfId="1465"/>
    <cellStyle name="3232 2 3 2 10 4" xfId="1466"/>
    <cellStyle name="3232 2 3 2 11" xfId="1467"/>
    <cellStyle name="3232 2 3 2 11 2" xfId="1468"/>
    <cellStyle name="3232 2 3 2 11 3" xfId="1469"/>
    <cellStyle name="3232 2 3 2 11 4" xfId="1470"/>
    <cellStyle name="3232 2 3 2 12" xfId="1471"/>
    <cellStyle name="3232 2 3 2 12 2" xfId="1472"/>
    <cellStyle name="3232 2 3 2 12 3" xfId="1473"/>
    <cellStyle name="3232 2 3 2 12 4" xfId="1474"/>
    <cellStyle name="3232 2 3 2 13" xfId="1475"/>
    <cellStyle name="3232 2 3 2 13 2" xfId="1476"/>
    <cellStyle name="3232 2 3 2 13 3" xfId="1477"/>
    <cellStyle name="3232 2 3 2 13 4" xfId="1478"/>
    <cellStyle name="3232 2 3 2 14" xfId="1479"/>
    <cellStyle name="3232 2 3 2 14 2" xfId="1480"/>
    <cellStyle name="3232 2 3 2 14 3" xfId="1481"/>
    <cellStyle name="3232 2 3 2 14 4" xfId="1482"/>
    <cellStyle name="3232 2 3 2 15" xfId="1483"/>
    <cellStyle name="3232 2 3 2 15 2" xfId="1484"/>
    <cellStyle name="3232 2 3 2 15 3" xfId="1485"/>
    <cellStyle name="3232 2 3 2 15 4" xfId="1486"/>
    <cellStyle name="3232 2 3 2 16" xfId="1487"/>
    <cellStyle name="3232 2 3 2 17" xfId="1488"/>
    <cellStyle name="3232 2 3 2 18" xfId="1489"/>
    <cellStyle name="3232 2 3 2 19" xfId="1490"/>
    <cellStyle name="3232 2 3 2 2" xfId="1491"/>
    <cellStyle name="3232 2 3 2 2 2" xfId="1492"/>
    <cellStyle name="3232 2 3 2 2 2 2" xfId="1493"/>
    <cellStyle name="3232 2 3 2 2 3" xfId="1494"/>
    <cellStyle name="3232 2 3 2 2 4" xfId="1495"/>
    <cellStyle name="3232 2 3 2 2 5" xfId="1496"/>
    <cellStyle name="3232 2 3 2 2 6" xfId="1497"/>
    <cellStyle name="3232 2 3 2 3" xfId="1498"/>
    <cellStyle name="3232 2 3 2 3 2" xfId="1499"/>
    <cellStyle name="3232 2 3 2 3 3" xfId="1500"/>
    <cellStyle name="3232 2 3 2 3 4" xfId="1501"/>
    <cellStyle name="3232 2 3 2 3 5" xfId="1502"/>
    <cellStyle name="3232 2 3 2 4" xfId="1503"/>
    <cellStyle name="3232 2 3 2 4 2" xfId="1504"/>
    <cellStyle name="3232 2 3 2 4 3" xfId="1505"/>
    <cellStyle name="3232 2 3 2 4 4" xfId="1506"/>
    <cellStyle name="3232 2 3 2 4 5" xfId="1507"/>
    <cellStyle name="3232 2 3 2 5" xfId="1508"/>
    <cellStyle name="3232 2 3 2 5 2" xfId="1509"/>
    <cellStyle name="3232 2 3 2 5 3" xfId="1510"/>
    <cellStyle name="3232 2 3 2 5 4" xfId="1511"/>
    <cellStyle name="3232 2 3 2 5 5" xfId="1512"/>
    <cellStyle name="3232 2 3 2 6" xfId="1513"/>
    <cellStyle name="3232 2 3 2 6 2" xfId="1514"/>
    <cellStyle name="3232 2 3 2 6 3" xfId="1515"/>
    <cellStyle name="3232 2 3 2 6 4" xfId="1516"/>
    <cellStyle name="3232 2 3 2 7" xfId="1517"/>
    <cellStyle name="3232 2 3 2 7 2" xfId="1518"/>
    <cellStyle name="3232 2 3 2 7 3" xfId="1519"/>
    <cellStyle name="3232 2 3 2 7 4" xfId="1520"/>
    <cellStyle name="3232 2 3 2 8" xfId="1521"/>
    <cellStyle name="3232 2 3 2 8 2" xfId="1522"/>
    <cellStyle name="3232 2 3 2 8 3" xfId="1523"/>
    <cellStyle name="3232 2 3 2 8 4" xfId="1524"/>
    <cellStyle name="3232 2 3 2 9" xfId="1525"/>
    <cellStyle name="3232 2 3 2 9 2" xfId="1526"/>
    <cellStyle name="3232 2 3 2 9 3" xfId="1527"/>
    <cellStyle name="3232 2 3 2 9 4" xfId="1528"/>
    <cellStyle name="3232 2 3 20" xfId="1529"/>
    <cellStyle name="3232 2 3 21" xfId="1530"/>
    <cellStyle name="3232 2 3 22" xfId="1531"/>
    <cellStyle name="3232 2 3 23" xfId="1532"/>
    <cellStyle name="3232 2 3 3" xfId="1533"/>
    <cellStyle name="3232 2 3 3 2" xfId="1534"/>
    <cellStyle name="3232 2 3 3 2 2" xfId="1535"/>
    <cellStyle name="3232 2 3 3 3" xfId="1536"/>
    <cellStyle name="3232 2 3 3 3 2" xfId="1537"/>
    <cellStyle name="3232 2 3 3 4" xfId="1538"/>
    <cellStyle name="3232 2 3 3 4 2" xfId="1539"/>
    <cellStyle name="3232 2 3 3 5" xfId="1540"/>
    <cellStyle name="3232 2 3 3 6" xfId="1541"/>
    <cellStyle name="3232 2 3 3 7" xfId="1542"/>
    <cellStyle name="3232 2 3 3 8" xfId="1543"/>
    <cellStyle name="3232 2 3 3 9" xfId="1544"/>
    <cellStyle name="3232 2 3 4" xfId="1545"/>
    <cellStyle name="3232 2 3 4 2" xfId="1546"/>
    <cellStyle name="3232 2 3 4 3" xfId="1547"/>
    <cellStyle name="3232 2 3 4 4" xfId="1548"/>
    <cellStyle name="3232 2 3 4 5" xfId="1549"/>
    <cellStyle name="3232 2 3 5" xfId="1550"/>
    <cellStyle name="3232 2 3 5 2" xfId="1551"/>
    <cellStyle name="3232 2 3 5 3" xfId="1552"/>
    <cellStyle name="3232 2 3 5 4" xfId="1553"/>
    <cellStyle name="3232 2 3 5 5" xfId="1554"/>
    <cellStyle name="3232 2 3 6" xfId="1555"/>
    <cellStyle name="3232 2 3 6 2" xfId="1556"/>
    <cellStyle name="3232 2 3 6 3" xfId="1557"/>
    <cellStyle name="3232 2 3 6 4" xfId="1558"/>
    <cellStyle name="3232 2 3 7" xfId="1559"/>
    <cellStyle name="3232 2 3 7 2" xfId="1560"/>
    <cellStyle name="3232 2 3 7 3" xfId="1561"/>
    <cellStyle name="3232 2 3 7 4" xfId="1562"/>
    <cellStyle name="3232 2 3 8" xfId="1563"/>
    <cellStyle name="3232 2 3 8 2" xfId="1564"/>
    <cellStyle name="3232 2 3 8 3" xfId="1565"/>
    <cellStyle name="3232 2 3 8 4" xfId="1566"/>
    <cellStyle name="3232 2 3 9" xfId="1567"/>
    <cellStyle name="3232 2 3 9 2" xfId="1568"/>
    <cellStyle name="3232 2 3 9 3" xfId="1569"/>
    <cellStyle name="3232 2 3 9 4" xfId="1570"/>
    <cellStyle name="3232 2 4" xfId="1571"/>
    <cellStyle name="3232 2 4 10" xfId="1572"/>
    <cellStyle name="3232 2 4 10 2" xfId="1573"/>
    <cellStyle name="3232 2 4 10 3" xfId="1574"/>
    <cellStyle name="3232 2 4 10 4" xfId="1575"/>
    <cellStyle name="3232 2 4 11" xfId="1576"/>
    <cellStyle name="3232 2 4 11 2" xfId="1577"/>
    <cellStyle name="3232 2 4 11 3" xfId="1578"/>
    <cellStyle name="3232 2 4 11 4" xfId="1579"/>
    <cellStyle name="3232 2 4 12" xfId="1580"/>
    <cellStyle name="3232 2 4 12 2" xfId="1581"/>
    <cellStyle name="3232 2 4 12 3" xfId="1582"/>
    <cellStyle name="3232 2 4 12 4" xfId="1583"/>
    <cellStyle name="3232 2 4 13" xfId="1584"/>
    <cellStyle name="3232 2 4 13 2" xfId="1585"/>
    <cellStyle name="3232 2 4 13 3" xfId="1586"/>
    <cellStyle name="3232 2 4 13 4" xfId="1587"/>
    <cellStyle name="3232 2 4 14" xfId="1588"/>
    <cellStyle name="3232 2 4 14 2" xfId="1589"/>
    <cellStyle name="3232 2 4 14 3" xfId="1590"/>
    <cellStyle name="3232 2 4 14 4" xfId="1591"/>
    <cellStyle name="3232 2 4 15" xfId="1592"/>
    <cellStyle name="3232 2 4 15 2" xfId="1593"/>
    <cellStyle name="3232 2 4 15 3" xfId="1594"/>
    <cellStyle name="3232 2 4 15 4" xfId="1595"/>
    <cellStyle name="3232 2 4 16" xfId="1596"/>
    <cellStyle name="3232 2 4 16 2" xfId="1597"/>
    <cellStyle name="3232 2 4 16 3" xfId="1598"/>
    <cellStyle name="3232 2 4 16 4" xfId="1599"/>
    <cellStyle name="3232 2 4 17" xfId="1600"/>
    <cellStyle name="3232 2 4 17 2" xfId="1601"/>
    <cellStyle name="3232 2 4 17 3" xfId="1602"/>
    <cellStyle name="3232 2 4 17 4" xfId="1603"/>
    <cellStyle name="3232 2 4 18" xfId="1604"/>
    <cellStyle name="3232 2 4 19" xfId="1605"/>
    <cellStyle name="3232 2 4 2" xfId="1606"/>
    <cellStyle name="3232 2 4 2 2" xfId="1607"/>
    <cellStyle name="3232 2 4 2 2 2" xfId="1608"/>
    <cellStyle name="3232 2 4 2 3" xfId="1609"/>
    <cellStyle name="3232 2 4 2 4" xfId="1610"/>
    <cellStyle name="3232 2 4 2 5" xfId="1611"/>
    <cellStyle name="3232 2 4 2 6" xfId="1612"/>
    <cellStyle name="3232 2 4 20" xfId="1613"/>
    <cellStyle name="3232 2 4 21" xfId="1614"/>
    <cellStyle name="3232 2 4 3" xfId="1615"/>
    <cellStyle name="3232 2 4 3 2" xfId="1616"/>
    <cellStyle name="3232 2 4 3 3" xfId="1617"/>
    <cellStyle name="3232 2 4 3 4" xfId="1618"/>
    <cellStyle name="3232 2 4 3 5" xfId="1619"/>
    <cellStyle name="3232 2 4 4" xfId="1620"/>
    <cellStyle name="3232 2 4 4 2" xfId="1621"/>
    <cellStyle name="3232 2 4 4 3" xfId="1622"/>
    <cellStyle name="3232 2 4 4 4" xfId="1623"/>
    <cellStyle name="3232 2 4 4 5" xfId="1624"/>
    <cellStyle name="3232 2 4 5" xfId="1625"/>
    <cellStyle name="3232 2 4 5 2" xfId="1626"/>
    <cellStyle name="3232 2 4 5 3" xfId="1627"/>
    <cellStyle name="3232 2 4 5 4" xfId="1628"/>
    <cellStyle name="3232 2 4 5 5" xfId="1629"/>
    <cellStyle name="3232 2 4 6" xfId="1630"/>
    <cellStyle name="3232 2 4 6 2" xfId="1631"/>
    <cellStyle name="3232 2 4 6 3" xfId="1632"/>
    <cellStyle name="3232 2 4 6 4" xfId="1633"/>
    <cellStyle name="3232 2 4 7" xfId="1634"/>
    <cellStyle name="3232 2 4 7 2" xfId="1635"/>
    <cellStyle name="3232 2 4 7 3" xfId="1636"/>
    <cellStyle name="3232 2 4 7 4" xfId="1637"/>
    <cellStyle name="3232 2 4 8" xfId="1638"/>
    <cellStyle name="3232 2 4 8 2" xfId="1639"/>
    <cellStyle name="3232 2 4 8 3" xfId="1640"/>
    <cellStyle name="3232 2 4 8 4" xfId="1641"/>
    <cellStyle name="3232 2 4 9" xfId="1642"/>
    <cellStyle name="3232 2 4 9 2" xfId="1643"/>
    <cellStyle name="3232 2 4 9 3" xfId="1644"/>
    <cellStyle name="3232 2 4 9 4" xfId="1645"/>
    <cellStyle name="3232 2 5" xfId="1646"/>
    <cellStyle name="3232 2 5 2" xfId="1647"/>
    <cellStyle name="3232 2 5 2 2" xfId="1648"/>
    <cellStyle name="3232 2 5 3" xfId="1649"/>
    <cellStyle name="3232 2 5 3 2" xfId="1650"/>
    <cellStyle name="3232 2 5 4" xfId="1651"/>
    <cellStyle name="3232 2 5 4 2" xfId="1652"/>
    <cellStyle name="3232 2 5 5" xfId="1653"/>
    <cellStyle name="3232 2 5 6" xfId="1654"/>
    <cellStyle name="3232 2 5 7" xfId="1655"/>
    <cellStyle name="3232 2 5 8" xfId="1656"/>
    <cellStyle name="3232 2 5 9" xfId="1657"/>
    <cellStyle name="3232 2 6" xfId="1658"/>
    <cellStyle name="3232 2 6 2" xfId="1659"/>
    <cellStyle name="3232 2 6 2 2" xfId="1660"/>
    <cellStyle name="3232 2 6 3" xfId="1661"/>
    <cellStyle name="3232 2 6 3 2" xfId="1662"/>
    <cellStyle name="3232 2 6 4" xfId="1663"/>
    <cellStyle name="3232 2 6 4 2" xfId="1664"/>
    <cellStyle name="3232 2 6 5" xfId="1665"/>
    <cellStyle name="3232 2 6 6" xfId="1666"/>
    <cellStyle name="3232 2 6 7" xfId="1667"/>
    <cellStyle name="3232 2 6 8" xfId="1668"/>
    <cellStyle name="3232 2 6 9" xfId="1669"/>
    <cellStyle name="3232 2 7" xfId="1670"/>
    <cellStyle name="3232 2 7 2" xfId="1671"/>
    <cellStyle name="3232 2 7 3" xfId="1672"/>
    <cellStyle name="3232 2 7 4" xfId="1673"/>
    <cellStyle name="3232 2 7 5" xfId="1674"/>
    <cellStyle name="3232 2 7 6" xfId="1675"/>
    <cellStyle name="3232 2 8" xfId="1676"/>
    <cellStyle name="3232 2 8 2" xfId="1677"/>
    <cellStyle name="3232 2 8 3" xfId="1678"/>
    <cellStyle name="3232 2 8 4" xfId="1679"/>
    <cellStyle name="3232 2 8 5" xfId="1680"/>
    <cellStyle name="3232 2 8 6" xfId="1681"/>
    <cellStyle name="3232 2 9" xfId="1682"/>
    <cellStyle name="3232 2 9 2" xfId="1683"/>
    <cellStyle name="3232 2 9 3" xfId="1684"/>
    <cellStyle name="3232 2 9 4" xfId="1685"/>
    <cellStyle name="3232 2 9 5" xfId="1686"/>
    <cellStyle name="3232 20" xfId="1687"/>
    <cellStyle name="3232 20 2" xfId="1688"/>
    <cellStyle name="3232 20 3" xfId="1689"/>
    <cellStyle name="3232 20 4" xfId="1690"/>
    <cellStyle name="3232 21" xfId="1691"/>
    <cellStyle name="3232 21 2" xfId="1692"/>
    <cellStyle name="3232 21 3" xfId="1693"/>
    <cellStyle name="3232 21 4" xfId="1694"/>
    <cellStyle name="3232 22" xfId="1695"/>
    <cellStyle name="3232 22 2" xfId="1696"/>
    <cellStyle name="3232 22 3" xfId="1697"/>
    <cellStyle name="3232 22 4" xfId="1698"/>
    <cellStyle name="3232 23" xfId="1699"/>
    <cellStyle name="3232 23 2" xfId="1700"/>
    <cellStyle name="3232 23 3" xfId="1701"/>
    <cellStyle name="3232 23 4" xfId="1702"/>
    <cellStyle name="3232 24" xfId="1703"/>
    <cellStyle name="3232 24 2" xfId="1704"/>
    <cellStyle name="3232 24 3" xfId="1705"/>
    <cellStyle name="3232 24 4" xfId="1706"/>
    <cellStyle name="3232 25" xfId="1707"/>
    <cellStyle name="3232 25 2" xfId="1708"/>
    <cellStyle name="3232 25 3" xfId="1709"/>
    <cellStyle name="3232 25 4" xfId="1710"/>
    <cellStyle name="3232 26" xfId="1711"/>
    <cellStyle name="3232 26 2" xfId="1712"/>
    <cellStyle name="3232 26 3" xfId="1713"/>
    <cellStyle name="3232 26 4" xfId="1714"/>
    <cellStyle name="3232 27" xfId="1715"/>
    <cellStyle name="3232 3" xfId="1716"/>
    <cellStyle name="3232 3 10" xfId="1717"/>
    <cellStyle name="3232 3 10 2" xfId="1718"/>
    <cellStyle name="3232 3 10 3" xfId="1719"/>
    <cellStyle name="3232 3 10 4" xfId="1720"/>
    <cellStyle name="3232 3 11" xfId="1721"/>
    <cellStyle name="3232 3 11 2" xfId="1722"/>
    <cellStyle name="3232 3 11 3" xfId="1723"/>
    <cellStyle name="3232 3 11 4" xfId="1724"/>
    <cellStyle name="3232 3 12" xfId="1725"/>
    <cellStyle name="3232 3 12 2" xfId="1726"/>
    <cellStyle name="3232 3 12 3" xfId="1727"/>
    <cellStyle name="3232 3 12 4" xfId="1728"/>
    <cellStyle name="3232 3 13" xfId="1729"/>
    <cellStyle name="3232 3 13 2" xfId="1730"/>
    <cellStyle name="3232 3 13 3" xfId="1731"/>
    <cellStyle name="3232 3 13 4" xfId="1732"/>
    <cellStyle name="3232 3 14" xfId="1733"/>
    <cellStyle name="3232 3 14 2" xfId="1734"/>
    <cellStyle name="3232 3 14 3" xfId="1735"/>
    <cellStyle name="3232 3 14 4" xfId="1736"/>
    <cellStyle name="3232 3 15" xfId="1737"/>
    <cellStyle name="3232 3 15 2" xfId="1738"/>
    <cellStyle name="3232 3 15 3" xfId="1739"/>
    <cellStyle name="3232 3 15 4" xfId="1740"/>
    <cellStyle name="3232 3 16" xfId="1741"/>
    <cellStyle name="3232 3 16 2" xfId="1742"/>
    <cellStyle name="3232 3 16 3" xfId="1743"/>
    <cellStyle name="3232 3 16 4" xfId="1744"/>
    <cellStyle name="3232 3 17" xfId="1745"/>
    <cellStyle name="3232 3 17 2" xfId="1746"/>
    <cellStyle name="3232 3 17 3" xfId="1747"/>
    <cellStyle name="3232 3 17 4" xfId="1748"/>
    <cellStyle name="3232 3 18" xfId="1749"/>
    <cellStyle name="3232 3 18 2" xfId="1750"/>
    <cellStyle name="3232 3 18 3" xfId="1751"/>
    <cellStyle name="3232 3 18 4" xfId="1752"/>
    <cellStyle name="3232 3 19" xfId="1753"/>
    <cellStyle name="3232 3 19 2" xfId="1754"/>
    <cellStyle name="3232 3 19 3" xfId="1755"/>
    <cellStyle name="3232 3 19 4" xfId="1756"/>
    <cellStyle name="3232 3 2" xfId="1757"/>
    <cellStyle name="3232 3 2 10" xfId="1758"/>
    <cellStyle name="3232 3 2 10 2" xfId="1759"/>
    <cellStyle name="3232 3 2 10 3" xfId="1760"/>
    <cellStyle name="3232 3 2 10 4" xfId="1761"/>
    <cellStyle name="3232 3 2 11" xfId="1762"/>
    <cellStyle name="3232 3 2 11 2" xfId="1763"/>
    <cellStyle name="3232 3 2 11 3" xfId="1764"/>
    <cellStyle name="3232 3 2 11 4" xfId="1765"/>
    <cellStyle name="3232 3 2 12" xfId="1766"/>
    <cellStyle name="3232 3 2 12 2" xfId="1767"/>
    <cellStyle name="3232 3 2 12 3" xfId="1768"/>
    <cellStyle name="3232 3 2 12 4" xfId="1769"/>
    <cellStyle name="3232 3 2 13" xfId="1770"/>
    <cellStyle name="3232 3 2 13 2" xfId="1771"/>
    <cellStyle name="3232 3 2 13 3" xfId="1772"/>
    <cellStyle name="3232 3 2 13 4" xfId="1773"/>
    <cellStyle name="3232 3 2 14" xfId="1774"/>
    <cellStyle name="3232 3 2 14 2" xfId="1775"/>
    <cellStyle name="3232 3 2 14 3" xfId="1776"/>
    <cellStyle name="3232 3 2 14 4" xfId="1777"/>
    <cellStyle name="3232 3 2 15" xfId="1778"/>
    <cellStyle name="3232 3 2 15 2" xfId="1779"/>
    <cellStyle name="3232 3 2 15 3" xfId="1780"/>
    <cellStyle name="3232 3 2 15 4" xfId="1781"/>
    <cellStyle name="3232 3 2 16" xfId="1782"/>
    <cellStyle name="3232 3 2 16 2" xfId="1783"/>
    <cellStyle name="3232 3 2 16 3" xfId="1784"/>
    <cellStyle name="3232 3 2 16 4" xfId="1785"/>
    <cellStyle name="3232 3 2 17" xfId="1786"/>
    <cellStyle name="3232 3 2 17 2" xfId="1787"/>
    <cellStyle name="3232 3 2 17 3" xfId="1788"/>
    <cellStyle name="3232 3 2 17 4" xfId="1789"/>
    <cellStyle name="3232 3 2 18" xfId="1790"/>
    <cellStyle name="3232 3 2 19" xfId="1791"/>
    <cellStyle name="3232 3 2 2" xfId="1792"/>
    <cellStyle name="3232 3 2 2 2" xfId="1793"/>
    <cellStyle name="3232 3 2 2 2 2" xfId="1794"/>
    <cellStyle name="3232 3 2 2 3" xfId="1795"/>
    <cellStyle name="3232 3 2 2 3 2" xfId="1796"/>
    <cellStyle name="3232 3 2 2 4" xfId="1797"/>
    <cellStyle name="3232 3 2 2 4 2" xfId="1798"/>
    <cellStyle name="3232 3 2 2 5" xfId="1799"/>
    <cellStyle name="3232 3 2 2 6" xfId="1800"/>
    <cellStyle name="3232 3 2 2 7" xfId="1801"/>
    <cellStyle name="3232 3 2 2 8" xfId="1802"/>
    <cellStyle name="3232 3 2 2 9" xfId="1803"/>
    <cellStyle name="3232 3 2 20" xfId="1804"/>
    <cellStyle name="3232 3 2 21" xfId="1805"/>
    <cellStyle name="3232 3 2 3" xfId="1806"/>
    <cellStyle name="3232 3 2 3 2" xfId="1807"/>
    <cellStyle name="3232 3 2 3 2 2" xfId="1808"/>
    <cellStyle name="3232 3 2 3 3" xfId="1809"/>
    <cellStyle name="3232 3 2 3 3 2" xfId="1810"/>
    <cellStyle name="3232 3 2 3 4" xfId="1811"/>
    <cellStyle name="3232 3 2 3 4 2" xfId="1812"/>
    <cellStyle name="3232 3 2 3 5" xfId="1813"/>
    <cellStyle name="3232 3 2 3 6" xfId="1814"/>
    <cellStyle name="3232 3 2 3 7" xfId="1815"/>
    <cellStyle name="3232 3 2 3 8" xfId="1816"/>
    <cellStyle name="3232 3 2 3 9" xfId="1817"/>
    <cellStyle name="3232 3 2 4" xfId="1818"/>
    <cellStyle name="3232 3 2 4 2" xfId="1819"/>
    <cellStyle name="3232 3 2 4 3" xfId="1820"/>
    <cellStyle name="3232 3 2 4 4" xfId="1821"/>
    <cellStyle name="3232 3 2 4 5" xfId="1822"/>
    <cellStyle name="3232 3 2 4 6" xfId="1823"/>
    <cellStyle name="3232 3 2 5" xfId="1824"/>
    <cellStyle name="3232 3 2 5 2" xfId="1825"/>
    <cellStyle name="3232 3 2 5 3" xfId="1826"/>
    <cellStyle name="3232 3 2 5 4" xfId="1827"/>
    <cellStyle name="3232 3 2 5 5" xfId="1828"/>
    <cellStyle name="3232 3 2 6" xfId="1829"/>
    <cellStyle name="3232 3 2 6 2" xfId="1830"/>
    <cellStyle name="3232 3 2 6 3" xfId="1831"/>
    <cellStyle name="3232 3 2 6 4" xfId="1832"/>
    <cellStyle name="3232 3 2 7" xfId="1833"/>
    <cellStyle name="3232 3 2 7 2" xfId="1834"/>
    <cellStyle name="3232 3 2 7 3" xfId="1835"/>
    <cellStyle name="3232 3 2 7 4" xfId="1836"/>
    <cellStyle name="3232 3 2 8" xfId="1837"/>
    <cellStyle name="3232 3 2 8 2" xfId="1838"/>
    <cellStyle name="3232 3 2 8 3" xfId="1839"/>
    <cellStyle name="3232 3 2 8 4" xfId="1840"/>
    <cellStyle name="3232 3 2 9" xfId="1841"/>
    <cellStyle name="3232 3 2 9 2" xfId="1842"/>
    <cellStyle name="3232 3 2 9 3" xfId="1843"/>
    <cellStyle name="3232 3 2 9 4" xfId="1844"/>
    <cellStyle name="3232 3 20" xfId="1845"/>
    <cellStyle name="3232 3 20 2" xfId="1846"/>
    <cellStyle name="3232 3 20 3" xfId="1847"/>
    <cellStyle name="3232 3 20 4" xfId="1848"/>
    <cellStyle name="3232 3 21" xfId="1849"/>
    <cellStyle name="3232 3 21 2" xfId="1850"/>
    <cellStyle name="3232 3 21 3" xfId="1851"/>
    <cellStyle name="3232 3 21 4" xfId="1852"/>
    <cellStyle name="3232 3 22" xfId="1853"/>
    <cellStyle name="3232 3 23" xfId="1854"/>
    <cellStyle name="3232 3 24" xfId="1855"/>
    <cellStyle name="3232 3 25" xfId="1856"/>
    <cellStyle name="3232 3 3" xfId="1857"/>
    <cellStyle name="3232 3 3 2" xfId="1858"/>
    <cellStyle name="3232 3 3 2 2" xfId="1859"/>
    <cellStyle name="3232 3 3 3" xfId="1860"/>
    <cellStyle name="3232 3 3 4" xfId="1861"/>
    <cellStyle name="3232 3 3 5" xfId="1862"/>
    <cellStyle name="3232 3 3 6" xfId="1863"/>
    <cellStyle name="3232 3 4" xfId="1864"/>
    <cellStyle name="3232 3 4 2" xfId="1865"/>
    <cellStyle name="3232 3 4 3" xfId="1866"/>
    <cellStyle name="3232 3 4 4" xfId="1867"/>
    <cellStyle name="3232 3 4 5" xfId="1868"/>
    <cellStyle name="3232 3 4 6" xfId="1869"/>
    <cellStyle name="3232 3 5" xfId="1870"/>
    <cellStyle name="3232 3 5 2" xfId="1871"/>
    <cellStyle name="3232 3 5 3" xfId="1872"/>
    <cellStyle name="3232 3 5 4" xfId="1873"/>
    <cellStyle name="3232 3 5 5" xfId="1874"/>
    <cellStyle name="3232 3 6" xfId="1875"/>
    <cellStyle name="3232 3 6 2" xfId="1876"/>
    <cellStyle name="3232 3 6 3" xfId="1877"/>
    <cellStyle name="3232 3 6 4" xfId="1878"/>
    <cellStyle name="3232 3 7" xfId="1879"/>
    <cellStyle name="3232 3 7 2" xfId="1880"/>
    <cellStyle name="3232 3 7 3" xfId="1881"/>
    <cellStyle name="3232 3 7 4" xfId="1882"/>
    <cellStyle name="3232 3 8" xfId="1883"/>
    <cellStyle name="3232 3 8 2" xfId="1884"/>
    <cellStyle name="3232 3 8 3" xfId="1885"/>
    <cellStyle name="3232 3 8 4" xfId="1886"/>
    <cellStyle name="3232 3 9" xfId="1887"/>
    <cellStyle name="3232 3 9 2" xfId="1888"/>
    <cellStyle name="3232 3 9 3" xfId="1889"/>
    <cellStyle name="3232 3 9 4" xfId="1890"/>
    <cellStyle name="3232 4" xfId="1891"/>
    <cellStyle name="3232 4 10" xfId="1892"/>
    <cellStyle name="3232 4 10 2" xfId="1893"/>
    <cellStyle name="3232 4 10 3" xfId="1894"/>
    <cellStyle name="3232 4 10 4" xfId="1895"/>
    <cellStyle name="3232 4 11" xfId="1896"/>
    <cellStyle name="3232 4 11 2" xfId="1897"/>
    <cellStyle name="3232 4 11 3" xfId="1898"/>
    <cellStyle name="3232 4 11 4" xfId="1899"/>
    <cellStyle name="3232 4 12" xfId="1900"/>
    <cellStyle name="3232 4 12 2" xfId="1901"/>
    <cellStyle name="3232 4 12 3" xfId="1902"/>
    <cellStyle name="3232 4 12 4" xfId="1903"/>
    <cellStyle name="3232 4 13" xfId="1904"/>
    <cellStyle name="3232 4 13 2" xfId="1905"/>
    <cellStyle name="3232 4 13 3" xfId="1906"/>
    <cellStyle name="3232 4 13 4" xfId="1907"/>
    <cellStyle name="3232 4 14" xfId="1908"/>
    <cellStyle name="3232 4 14 2" xfId="1909"/>
    <cellStyle name="3232 4 14 3" xfId="1910"/>
    <cellStyle name="3232 4 14 4" xfId="1911"/>
    <cellStyle name="3232 4 15" xfId="1912"/>
    <cellStyle name="3232 4 15 2" xfId="1913"/>
    <cellStyle name="3232 4 15 3" xfId="1914"/>
    <cellStyle name="3232 4 15 4" xfId="1915"/>
    <cellStyle name="3232 4 16" xfId="1916"/>
    <cellStyle name="3232 4 16 2" xfId="1917"/>
    <cellStyle name="3232 4 16 3" xfId="1918"/>
    <cellStyle name="3232 4 16 4" xfId="1919"/>
    <cellStyle name="3232 4 17" xfId="1920"/>
    <cellStyle name="3232 4 17 2" xfId="1921"/>
    <cellStyle name="3232 4 17 3" xfId="1922"/>
    <cellStyle name="3232 4 17 4" xfId="1923"/>
    <cellStyle name="3232 4 18" xfId="1924"/>
    <cellStyle name="3232 4 18 2" xfId="1925"/>
    <cellStyle name="3232 4 18 3" xfId="1926"/>
    <cellStyle name="3232 4 18 4" xfId="1927"/>
    <cellStyle name="3232 4 19" xfId="1928"/>
    <cellStyle name="3232 4 19 2" xfId="1929"/>
    <cellStyle name="3232 4 19 3" xfId="1930"/>
    <cellStyle name="3232 4 19 4" xfId="1931"/>
    <cellStyle name="3232 4 2" xfId="1932"/>
    <cellStyle name="3232 4 2 10" xfId="1933"/>
    <cellStyle name="3232 4 2 10 2" xfId="1934"/>
    <cellStyle name="3232 4 2 10 3" xfId="1935"/>
    <cellStyle name="3232 4 2 10 4" xfId="1936"/>
    <cellStyle name="3232 4 2 11" xfId="1937"/>
    <cellStyle name="3232 4 2 11 2" xfId="1938"/>
    <cellStyle name="3232 4 2 11 3" xfId="1939"/>
    <cellStyle name="3232 4 2 11 4" xfId="1940"/>
    <cellStyle name="3232 4 2 12" xfId="1941"/>
    <cellStyle name="3232 4 2 12 2" xfId="1942"/>
    <cellStyle name="3232 4 2 12 3" xfId="1943"/>
    <cellStyle name="3232 4 2 12 4" xfId="1944"/>
    <cellStyle name="3232 4 2 13" xfId="1945"/>
    <cellStyle name="3232 4 2 13 2" xfId="1946"/>
    <cellStyle name="3232 4 2 13 3" xfId="1947"/>
    <cellStyle name="3232 4 2 13 4" xfId="1948"/>
    <cellStyle name="3232 4 2 14" xfId="1949"/>
    <cellStyle name="3232 4 2 14 2" xfId="1950"/>
    <cellStyle name="3232 4 2 14 3" xfId="1951"/>
    <cellStyle name="3232 4 2 14 4" xfId="1952"/>
    <cellStyle name="3232 4 2 15" xfId="1953"/>
    <cellStyle name="3232 4 2 15 2" xfId="1954"/>
    <cellStyle name="3232 4 2 15 3" xfId="1955"/>
    <cellStyle name="3232 4 2 15 4" xfId="1956"/>
    <cellStyle name="3232 4 2 16" xfId="1957"/>
    <cellStyle name="3232 4 2 17" xfId="1958"/>
    <cellStyle name="3232 4 2 18" xfId="1959"/>
    <cellStyle name="3232 4 2 19" xfId="1960"/>
    <cellStyle name="3232 4 2 2" xfId="1961"/>
    <cellStyle name="3232 4 2 2 2" xfId="1962"/>
    <cellStyle name="3232 4 2 2 2 2" xfId="1963"/>
    <cellStyle name="3232 4 2 2 3" xfId="1964"/>
    <cellStyle name="3232 4 2 2 4" xfId="1965"/>
    <cellStyle name="3232 4 2 2 5" xfId="1966"/>
    <cellStyle name="3232 4 2 2 6" xfId="1967"/>
    <cellStyle name="3232 4 2 3" xfId="1968"/>
    <cellStyle name="3232 4 2 3 2" xfId="1969"/>
    <cellStyle name="3232 4 2 3 3" xfId="1970"/>
    <cellStyle name="3232 4 2 3 4" xfId="1971"/>
    <cellStyle name="3232 4 2 3 5" xfId="1972"/>
    <cellStyle name="3232 4 2 4" xfId="1973"/>
    <cellStyle name="3232 4 2 4 2" xfId="1974"/>
    <cellStyle name="3232 4 2 4 3" xfId="1975"/>
    <cellStyle name="3232 4 2 4 4" xfId="1976"/>
    <cellStyle name="3232 4 2 4 5" xfId="1977"/>
    <cellStyle name="3232 4 2 5" xfId="1978"/>
    <cellStyle name="3232 4 2 5 2" xfId="1979"/>
    <cellStyle name="3232 4 2 5 3" xfId="1980"/>
    <cellStyle name="3232 4 2 5 4" xfId="1981"/>
    <cellStyle name="3232 4 2 5 5" xfId="1982"/>
    <cellStyle name="3232 4 2 6" xfId="1983"/>
    <cellStyle name="3232 4 2 6 2" xfId="1984"/>
    <cellStyle name="3232 4 2 6 3" xfId="1985"/>
    <cellStyle name="3232 4 2 6 4" xfId="1986"/>
    <cellStyle name="3232 4 2 7" xfId="1987"/>
    <cellStyle name="3232 4 2 7 2" xfId="1988"/>
    <cellStyle name="3232 4 2 7 3" xfId="1989"/>
    <cellStyle name="3232 4 2 7 4" xfId="1990"/>
    <cellStyle name="3232 4 2 8" xfId="1991"/>
    <cellStyle name="3232 4 2 8 2" xfId="1992"/>
    <cellStyle name="3232 4 2 8 3" xfId="1993"/>
    <cellStyle name="3232 4 2 8 4" xfId="1994"/>
    <cellStyle name="3232 4 2 9" xfId="1995"/>
    <cellStyle name="3232 4 2 9 2" xfId="1996"/>
    <cellStyle name="3232 4 2 9 3" xfId="1997"/>
    <cellStyle name="3232 4 2 9 4" xfId="1998"/>
    <cellStyle name="3232 4 20" xfId="1999"/>
    <cellStyle name="3232 4 21" xfId="2000"/>
    <cellStyle name="3232 4 22" xfId="2001"/>
    <cellStyle name="3232 4 23" xfId="2002"/>
    <cellStyle name="3232 4 3" xfId="2003"/>
    <cellStyle name="3232 4 3 2" xfId="2004"/>
    <cellStyle name="3232 4 3 2 2" xfId="2005"/>
    <cellStyle name="3232 4 3 3" xfId="2006"/>
    <cellStyle name="3232 4 3 3 2" xfId="2007"/>
    <cellStyle name="3232 4 3 4" xfId="2008"/>
    <cellStyle name="3232 4 3 4 2" xfId="2009"/>
    <cellStyle name="3232 4 3 5" xfId="2010"/>
    <cellStyle name="3232 4 3 6" xfId="2011"/>
    <cellStyle name="3232 4 3 7" xfId="2012"/>
    <cellStyle name="3232 4 3 8" xfId="2013"/>
    <cellStyle name="3232 4 3 9" xfId="2014"/>
    <cellStyle name="3232 4 4" xfId="2015"/>
    <cellStyle name="3232 4 4 2" xfId="2016"/>
    <cellStyle name="3232 4 4 3" xfId="2017"/>
    <cellStyle name="3232 4 4 4" xfId="2018"/>
    <cellStyle name="3232 4 4 5" xfId="2019"/>
    <cellStyle name="3232 4 5" xfId="2020"/>
    <cellStyle name="3232 4 5 2" xfId="2021"/>
    <cellStyle name="3232 4 5 3" xfId="2022"/>
    <cellStyle name="3232 4 5 4" xfId="2023"/>
    <cellStyle name="3232 4 5 5" xfId="2024"/>
    <cellStyle name="3232 4 6" xfId="2025"/>
    <cellStyle name="3232 4 6 2" xfId="2026"/>
    <cellStyle name="3232 4 6 3" xfId="2027"/>
    <cellStyle name="3232 4 6 4" xfId="2028"/>
    <cellStyle name="3232 4 7" xfId="2029"/>
    <cellStyle name="3232 4 7 2" xfId="2030"/>
    <cellStyle name="3232 4 7 3" xfId="2031"/>
    <cellStyle name="3232 4 7 4" xfId="2032"/>
    <cellStyle name="3232 4 8" xfId="2033"/>
    <cellStyle name="3232 4 8 2" xfId="2034"/>
    <cellStyle name="3232 4 8 3" xfId="2035"/>
    <cellStyle name="3232 4 8 4" xfId="2036"/>
    <cellStyle name="3232 4 9" xfId="2037"/>
    <cellStyle name="3232 4 9 2" xfId="2038"/>
    <cellStyle name="3232 4 9 3" xfId="2039"/>
    <cellStyle name="3232 4 9 4" xfId="2040"/>
    <cellStyle name="3232 5" xfId="2041"/>
    <cellStyle name="3232 5 10" xfId="2042"/>
    <cellStyle name="3232 5 10 2" xfId="2043"/>
    <cellStyle name="3232 5 10 3" xfId="2044"/>
    <cellStyle name="3232 5 10 4" xfId="2045"/>
    <cellStyle name="3232 5 11" xfId="2046"/>
    <cellStyle name="3232 5 11 2" xfId="2047"/>
    <cellStyle name="3232 5 11 3" xfId="2048"/>
    <cellStyle name="3232 5 11 4" xfId="2049"/>
    <cellStyle name="3232 5 12" xfId="2050"/>
    <cellStyle name="3232 5 12 2" xfId="2051"/>
    <cellStyle name="3232 5 12 3" xfId="2052"/>
    <cellStyle name="3232 5 12 4" xfId="2053"/>
    <cellStyle name="3232 5 13" xfId="2054"/>
    <cellStyle name="3232 5 13 2" xfId="2055"/>
    <cellStyle name="3232 5 13 3" xfId="2056"/>
    <cellStyle name="3232 5 13 4" xfId="2057"/>
    <cellStyle name="3232 5 14" xfId="2058"/>
    <cellStyle name="3232 5 14 2" xfId="2059"/>
    <cellStyle name="3232 5 14 3" xfId="2060"/>
    <cellStyle name="3232 5 14 4" xfId="2061"/>
    <cellStyle name="3232 5 15" xfId="2062"/>
    <cellStyle name="3232 5 15 2" xfId="2063"/>
    <cellStyle name="3232 5 15 3" xfId="2064"/>
    <cellStyle name="3232 5 15 4" xfId="2065"/>
    <cellStyle name="3232 5 16" xfId="2066"/>
    <cellStyle name="3232 5 16 2" xfId="2067"/>
    <cellStyle name="3232 5 16 3" xfId="2068"/>
    <cellStyle name="3232 5 16 4" xfId="2069"/>
    <cellStyle name="3232 5 17" xfId="2070"/>
    <cellStyle name="3232 5 17 2" xfId="2071"/>
    <cellStyle name="3232 5 17 3" xfId="2072"/>
    <cellStyle name="3232 5 17 4" xfId="2073"/>
    <cellStyle name="3232 5 18" xfId="2074"/>
    <cellStyle name="3232 5 19" xfId="2075"/>
    <cellStyle name="3232 5 2" xfId="2076"/>
    <cellStyle name="3232 5 2 2" xfId="2077"/>
    <cellStyle name="3232 5 2 2 2" xfId="2078"/>
    <cellStyle name="3232 5 2 3" xfId="2079"/>
    <cellStyle name="3232 5 2 4" xfId="2080"/>
    <cellStyle name="3232 5 2 5" xfId="2081"/>
    <cellStyle name="3232 5 2 6" xfId="2082"/>
    <cellStyle name="3232 5 20" xfId="2083"/>
    <cellStyle name="3232 5 21" xfId="2084"/>
    <cellStyle name="3232 5 3" xfId="2085"/>
    <cellStyle name="3232 5 3 2" xfId="2086"/>
    <cellStyle name="3232 5 3 3" xfId="2087"/>
    <cellStyle name="3232 5 3 4" xfId="2088"/>
    <cellStyle name="3232 5 3 5" xfId="2089"/>
    <cellStyle name="3232 5 3 6" xfId="2090"/>
    <cellStyle name="3232 5 4" xfId="2091"/>
    <cellStyle name="3232 5 4 2" xfId="2092"/>
    <cellStyle name="3232 5 4 3" xfId="2093"/>
    <cellStyle name="3232 5 4 4" xfId="2094"/>
    <cellStyle name="3232 5 4 5" xfId="2095"/>
    <cellStyle name="3232 5 5" xfId="2096"/>
    <cellStyle name="3232 5 5 2" xfId="2097"/>
    <cellStyle name="3232 5 5 3" xfId="2098"/>
    <cellStyle name="3232 5 5 4" xfId="2099"/>
    <cellStyle name="3232 5 5 5" xfId="2100"/>
    <cellStyle name="3232 5 6" xfId="2101"/>
    <cellStyle name="3232 5 6 2" xfId="2102"/>
    <cellStyle name="3232 5 6 3" xfId="2103"/>
    <cellStyle name="3232 5 6 4" xfId="2104"/>
    <cellStyle name="3232 5 7" xfId="2105"/>
    <cellStyle name="3232 5 7 2" xfId="2106"/>
    <cellStyle name="3232 5 7 3" xfId="2107"/>
    <cellStyle name="3232 5 7 4" xfId="2108"/>
    <cellStyle name="3232 5 8" xfId="2109"/>
    <cellStyle name="3232 5 8 2" xfId="2110"/>
    <cellStyle name="3232 5 8 3" xfId="2111"/>
    <cellStyle name="3232 5 8 4" xfId="2112"/>
    <cellStyle name="3232 5 9" xfId="2113"/>
    <cellStyle name="3232 5 9 2" xfId="2114"/>
    <cellStyle name="3232 5 9 3" xfId="2115"/>
    <cellStyle name="3232 5 9 4" xfId="2116"/>
    <cellStyle name="3232 6" xfId="2117"/>
    <cellStyle name="3232 6 10" xfId="2118"/>
    <cellStyle name="3232 6 2" xfId="2119"/>
    <cellStyle name="3232 6 2 2" xfId="2120"/>
    <cellStyle name="3232 6 3" xfId="2121"/>
    <cellStyle name="3232 6 3 2" xfId="2122"/>
    <cellStyle name="3232 6 4" xfId="2123"/>
    <cellStyle name="3232 6 4 2" xfId="2124"/>
    <cellStyle name="3232 6 5" xfId="2125"/>
    <cellStyle name="3232 6 6" xfId="2126"/>
    <cellStyle name="3232 6 7" xfId="2127"/>
    <cellStyle name="3232 6 8" xfId="2128"/>
    <cellStyle name="3232 6 9" xfId="2129"/>
    <cellStyle name="3232 7" xfId="2130"/>
    <cellStyle name="3232 7 2" xfId="2131"/>
    <cellStyle name="3232 7 2 2" xfId="2132"/>
    <cellStyle name="3232 7 3" xfId="2133"/>
    <cellStyle name="3232 7 3 2" xfId="2134"/>
    <cellStyle name="3232 7 4" xfId="2135"/>
    <cellStyle name="3232 7 4 2" xfId="2136"/>
    <cellStyle name="3232 7 5" xfId="2137"/>
    <cellStyle name="3232 7 6" xfId="2138"/>
    <cellStyle name="3232 7 7" xfId="2139"/>
    <cellStyle name="3232 7 8" xfId="2140"/>
    <cellStyle name="3232 7 9" xfId="2141"/>
    <cellStyle name="3232 8" xfId="2142"/>
    <cellStyle name="3232 8 2" xfId="2143"/>
    <cellStyle name="3232 8 3" xfId="2144"/>
    <cellStyle name="3232 8 4" xfId="2145"/>
    <cellStyle name="3232 8 5" xfId="2146"/>
    <cellStyle name="3232 8 6" xfId="2147"/>
    <cellStyle name="3232 9" xfId="2148"/>
    <cellStyle name="3232 9 2" xfId="2149"/>
    <cellStyle name="3232 9 3" xfId="2150"/>
    <cellStyle name="3232 9 4" xfId="2151"/>
    <cellStyle name="3232 9 5" xfId="2152"/>
    <cellStyle name="3232 9 6" xfId="2153"/>
    <cellStyle name="40% - 强调文字颜色 1 2" xfId="2154"/>
    <cellStyle name="40% - 强调文字颜色 1 2 2" xfId="2155"/>
    <cellStyle name="40% - 强调文字颜色 1 2 2 2" xfId="2156"/>
    <cellStyle name="40% - 强调文字颜色 1 2 2 2 2" xfId="2157"/>
    <cellStyle name="40% - 强调文字颜色 1 2 2 2 2 2" xfId="2158"/>
    <cellStyle name="40% - 强调文字颜色 1 2 2 2 2 3" xfId="2159"/>
    <cellStyle name="40% - 强调文字颜色 1 2 2 2 2 4" xfId="2160"/>
    <cellStyle name="40% - 强调文字颜色 1 2 2 2 3" xfId="2161"/>
    <cellStyle name="40% - 强调文字颜色 1 2 2 2 4" xfId="2162"/>
    <cellStyle name="40% - 强调文字颜色 1 2 2 2 5" xfId="2163"/>
    <cellStyle name="40% - 强调文字颜色 1 2 2 3" xfId="2164"/>
    <cellStyle name="40% - 强调文字颜色 1 2 2 3 2" xfId="2165"/>
    <cellStyle name="40% - 强调文字颜色 1 2 2 3 2 2" xfId="2166"/>
    <cellStyle name="40% - 强调文字颜色 1 2 2 3 2 3" xfId="2167"/>
    <cellStyle name="40% - 强调文字颜色 1 2 2 3 2 4" xfId="2168"/>
    <cellStyle name="40% - 强调文字颜色 1 2 2 3 3" xfId="2169"/>
    <cellStyle name="40% - 强调文字颜色 1 2 2 3 4" xfId="2170"/>
    <cellStyle name="40% - 强调文字颜色 1 2 2 3 5" xfId="2171"/>
    <cellStyle name="40% - 强调文字颜色 1 2 2 4" xfId="2172"/>
    <cellStyle name="40% - 强调文字颜色 1 2 2 4 2" xfId="2173"/>
    <cellStyle name="40% - 强调文字颜色 1 2 2 4 3" xfId="2174"/>
    <cellStyle name="40% - 强调文字颜色 1 2 2 4 4" xfId="2175"/>
    <cellStyle name="40% - 强调文字颜色 1 2 2 5" xfId="2176"/>
    <cellStyle name="40% - 强调文字颜色 1 2 2 6" xfId="2177"/>
    <cellStyle name="40% - 强调文字颜色 1 2 2 7" xfId="2178"/>
    <cellStyle name="40% - 强调文字颜色 1 2 3" xfId="2179"/>
    <cellStyle name="40% - 强调文字颜色 1 2 3 2" xfId="2180"/>
    <cellStyle name="40% - 强调文字颜色 1 2 3 2 2" xfId="2181"/>
    <cellStyle name="40% - 强调文字颜色 1 2 3 2 3" xfId="2182"/>
    <cellStyle name="40% - 强调文字颜色 1 2 3 2 4" xfId="2183"/>
    <cellStyle name="40% - 强调文字颜色 1 2 3 3" xfId="2184"/>
    <cellStyle name="40% - 强调文字颜色 1 2 3 4" xfId="2185"/>
    <cellStyle name="40% - 强调文字颜色 1 2 3 5" xfId="2186"/>
    <cellStyle name="40% - 强调文字颜色 1 2 4" xfId="2187"/>
    <cellStyle name="40% - 强调文字颜色 1 2 4 2" xfId="2188"/>
    <cellStyle name="40% - 强调文字颜色 1 2 4 2 2" xfId="2189"/>
    <cellStyle name="40% - 强调文字颜色 1 2 4 2 3" xfId="2190"/>
    <cellStyle name="40% - 强调文字颜色 1 2 4 2 4" xfId="2191"/>
    <cellStyle name="40% - 强调文字颜色 1 2 4 3" xfId="2192"/>
    <cellStyle name="40% - 强调文字颜色 1 2 4 4" xfId="2193"/>
    <cellStyle name="40% - 强调文字颜色 1 2 4 5" xfId="2194"/>
    <cellStyle name="40% - 强调文字颜色 1 2 5" xfId="2195"/>
    <cellStyle name="40% - 强调文字颜色 1 2 5 2" xfId="2196"/>
    <cellStyle name="40% - 强调文字颜色 1 2 5 2 2" xfId="2197"/>
    <cellStyle name="40% - 强调文字颜色 1 2 5 2 3" xfId="2198"/>
    <cellStyle name="40% - 强调文字颜色 1 2 5 2 4" xfId="2199"/>
    <cellStyle name="40% - 强调文字颜色 1 2 5 3" xfId="2200"/>
    <cellStyle name="40% - 强调文字颜色 1 2 5 4" xfId="2201"/>
    <cellStyle name="40% - 强调文字颜色 1 2 5 5" xfId="2202"/>
    <cellStyle name="40% - 强调文字颜色 1 2 6" xfId="2203"/>
    <cellStyle name="40% - 强调文字颜色 1 2 6 2" xfId="2204"/>
    <cellStyle name="40% - 强调文字颜色 1 2 6 3" xfId="2205"/>
    <cellStyle name="40% - 强调文字颜色 1 2 6 4" xfId="2206"/>
    <cellStyle name="40% - 强调文字颜色 1 2 7" xfId="2207"/>
    <cellStyle name="40% - 强调文字颜色 1 2 8" xfId="2208"/>
    <cellStyle name="40% - 强调文字颜色 1 2 9" xfId="2209"/>
    <cellStyle name="40% - 强调文字颜色 1 3" xfId="2210"/>
    <cellStyle name="40% - 强调文字颜色 1 3 2" xfId="2211"/>
    <cellStyle name="40% - 强调文字颜色 1 3 2 2" xfId="2212"/>
    <cellStyle name="40% - 强调文字颜色 1 3 2 2 2" xfId="2213"/>
    <cellStyle name="40% - 强调文字颜色 1 3 2 2 2 2" xfId="2214"/>
    <cellStyle name="40% - 强调文字颜色 1 3 2 2 2 3" xfId="2215"/>
    <cellStyle name="40% - 强调文字颜色 1 3 2 2 2 4" xfId="2216"/>
    <cellStyle name="40% - 强调文字颜色 1 3 2 2 3" xfId="2217"/>
    <cellStyle name="40% - 强调文字颜色 1 3 2 2 4" xfId="2218"/>
    <cellStyle name="40% - 强调文字颜色 1 3 2 2 5" xfId="2219"/>
    <cellStyle name="40% - 强调文字颜色 1 3 2 3" xfId="2220"/>
    <cellStyle name="40% - 强调文字颜色 1 3 2 3 2" xfId="2221"/>
    <cellStyle name="40% - 强调文字颜色 1 3 2 3 2 2" xfId="2222"/>
    <cellStyle name="40% - 强调文字颜色 1 3 2 3 2 3" xfId="2223"/>
    <cellStyle name="40% - 强调文字颜色 1 3 2 3 2 4" xfId="2224"/>
    <cellStyle name="40% - 强调文字颜色 1 3 2 3 3" xfId="2225"/>
    <cellStyle name="40% - 强调文字颜色 1 3 2 3 4" xfId="2226"/>
    <cellStyle name="40% - 强调文字颜色 1 3 2 3 5" xfId="2227"/>
    <cellStyle name="40% - 强调文字颜色 1 3 2 4" xfId="2228"/>
    <cellStyle name="40% - 强调文字颜色 1 3 2 4 2" xfId="2229"/>
    <cellStyle name="40% - 强调文字颜色 1 3 2 4 3" xfId="2230"/>
    <cellStyle name="40% - 强调文字颜色 1 3 2 4 4" xfId="2231"/>
    <cellStyle name="40% - 强调文字颜色 1 3 2 5" xfId="2232"/>
    <cellStyle name="40% - 强调文字颜色 1 3 2 6" xfId="2233"/>
    <cellStyle name="40% - 强调文字颜色 1 3 2 7" xfId="2234"/>
    <cellStyle name="40% - 强调文字颜色 1 3 3" xfId="2235"/>
    <cellStyle name="40% - 强调文字颜色 1 3 3 2" xfId="2236"/>
    <cellStyle name="40% - 强调文字颜色 1 3 3 2 2" xfId="2237"/>
    <cellStyle name="40% - 强调文字颜色 1 3 3 2 3" xfId="2238"/>
    <cellStyle name="40% - 强调文字颜色 1 3 3 2 4" xfId="2239"/>
    <cellStyle name="40% - 强调文字颜色 1 3 3 3" xfId="2240"/>
    <cellStyle name="40% - 强调文字颜色 1 3 3 4" xfId="2241"/>
    <cellStyle name="40% - 强调文字颜色 1 3 3 5" xfId="2242"/>
    <cellStyle name="40% - 强调文字颜色 1 3 4" xfId="2243"/>
    <cellStyle name="40% - 强调文字颜色 1 3 4 2" xfId="2244"/>
    <cellStyle name="40% - 强调文字颜色 1 3 4 2 2" xfId="2245"/>
    <cellStyle name="40% - 强调文字颜色 1 3 4 2 3" xfId="2246"/>
    <cellStyle name="40% - 强调文字颜色 1 3 4 2 4" xfId="2247"/>
    <cellStyle name="40% - 强调文字颜色 1 3 4 3" xfId="2248"/>
    <cellStyle name="40% - 强调文字颜色 1 3 4 4" xfId="2249"/>
    <cellStyle name="40% - 强调文字颜色 1 3 4 5" xfId="2250"/>
    <cellStyle name="40% - 强调文字颜色 1 3 5" xfId="2251"/>
    <cellStyle name="40% - 强调文字颜色 1 3 5 2" xfId="2252"/>
    <cellStyle name="40% - 强调文字颜色 1 3 5 2 2" xfId="2253"/>
    <cellStyle name="40% - 强调文字颜色 1 3 5 2 3" xfId="2254"/>
    <cellStyle name="40% - 强调文字颜色 1 3 5 2 4" xfId="2255"/>
    <cellStyle name="40% - 强调文字颜色 1 3 5 3" xfId="2256"/>
    <cellStyle name="40% - 强调文字颜色 1 3 5 4" xfId="2257"/>
    <cellStyle name="40% - 强调文字颜色 1 3 5 5" xfId="2258"/>
    <cellStyle name="40% - 强调文字颜色 1 3 6" xfId="2259"/>
    <cellStyle name="40% - 强调文字颜色 1 3 6 2" xfId="2260"/>
    <cellStyle name="40% - 强调文字颜色 1 3 6 3" xfId="2261"/>
    <cellStyle name="40% - 强调文字颜色 1 3 6 4" xfId="2262"/>
    <cellStyle name="40% - 强调文字颜色 1 3 7" xfId="2263"/>
    <cellStyle name="40% - 强调文字颜色 1 3 8" xfId="2264"/>
    <cellStyle name="40% - 强调文字颜色 1 3 9" xfId="2265"/>
    <cellStyle name="40% - 强调文字颜色 1 4" xfId="2266"/>
    <cellStyle name="40% - 强调文字颜色 1 4 2" xfId="2267"/>
    <cellStyle name="40% - 强调文字颜色 1 4 2 2" xfId="2268"/>
    <cellStyle name="40% - 强调文字颜色 1 4 2 2 2" xfId="2269"/>
    <cellStyle name="40% - 强调文字颜色 1 4 2 2 2 2" xfId="2270"/>
    <cellStyle name="40% - 强调文字颜色 1 4 2 2 2 3" xfId="2271"/>
    <cellStyle name="40% - 强调文字颜色 1 4 2 2 2 4" xfId="2272"/>
    <cellStyle name="40% - 强调文字颜色 1 4 2 2 3" xfId="2273"/>
    <cellStyle name="40% - 强调文字颜色 1 4 2 2 4" xfId="2274"/>
    <cellStyle name="40% - 强调文字颜色 1 4 2 2 5" xfId="2275"/>
    <cellStyle name="40% - 强调文字颜色 1 4 2 3" xfId="2276"/>
    <cellStyle name="40% - 强调文字颜色 1 4 2 3 2" xfId="2277"/>
    <cellStyle name="40% - 强调文字颜色 1 4 2 3 2 2" xfId="2278"/>
    <cellStyle name="40% - 强调文字颜色 1 4 2 3 2 3" xfId="2279"/>
    <cellStyle name="40% - 强调文字颜色 1 4 2 3 2 4" xfId="2280"/>
    <cellStyle name="40% - 强调文字颜色 1 4 2 3 3" xfId="2281"/>
    <cellStyle name="40% - 强调文字颜色 1 4 2 3 4" xfId="2282"/>
    <cellStyle name="40% - 强调文字颜色 1 4 2 3 5" xfId="2283"/>
    <cellStyle name="40% - 强调文字颜色 1 4 2 4" xfId="2284"/>
    <cellStyle name="40% - 强调文字颜色 1 4 2 4 2" xfId="2285"/>
    <cellStyle name="40% - 强调文字颜色 1 4 2 4 3" xfId="2286"/>
    <cellStyle name="40% - 强调文字颜色 1 4 2 4 4" xfId="2287"/>
    <cellStyle name="40% - 强调文字颜色 1 4 2 5" xfId="2288"/>
    <cellStyle name="40% - 强调文字颜色 1 4 2 6" xfId="2289"/>
    <cellStyle name="40% - 强调文字颜色 1 4 2 7" xfId="2290"/>
    <cellStyle name="40% - 强调文字颜色 1 4 3" xfId="2291"/>
    <cellStyle name="40% - 强调文字颜色 1 4 3 2" xfId="2292"/>
    <cellStyle name="40% - 强调文字颜色 1 4 3 2 2" xfId="2293"/>
    <cellStyle name="40% - 强调文字颜色 1 4 3 2 3" xfId="2294"/>
    <cellStyle name="40% - 强调文字颜色 1 4 3 2 4" xfId="2295"/>
    <cellStyle name="40% - 强调文字颜色 1 4 3 3" xfId="2296"/>
    <cellStyle name="40% - 强调文字颜色 1 4 3 4" xfId="2297"/>
    <cellStyle name="40% - 强调文字颜色 1 4 3 5" xfId="2298"/>
    <cellStyle name="40% - 强调文字颜色 1 4 4" xfId="2299"/>
    <cellStyle name="40% - 强调文字颜色 1 4 4 2" xfId="2300"/>
    <cellStyle name="40% - 强调文字颜色 1 4 4 2 2" xfId="2301"/>
    <cellStyle name="40% - 强调文字颜色 1 4 4 2 3" xfId="2302"/>
    <cellStyle name="40% - 强调文字颜色 1 4 4 2 4" xfId="2303"/>
    <cellStyle name="40% - 强调文字颜色 1 4 4 3" xfId="2304"/>
    <cellStyle name="40% - 强调文字颜色 1 4 4 4" xfId="2305"/>
    <cellStyle name="40% - 强调文字颜色 1 4 4 5" xfId="2306"/>
    <cellStyle name="40% - 强调文字颜色 1 4 5" xfId="2307"/>
    <cellStyle name="40% - 强调文字颜色 1 4 5 2" xfId="2308"/>
    <cellStyle name="40% - 强调文字颜色 1 4 5 2 2" xfId="2309"/>
    <cellStyle name="40% - 强调文字颜色 1 4 5 2 3" xfId="2310"/>
    <cellStyle name="40% - 强调文字颜色 1 4 5 2 4" xfId="2311"/>
    <cellStyle name="40% - 强调文字颜色 1 4 5 3" xfId="2312"/>
    <cellStyle name="40% - 强调文字颜色 1 4 5 4" xfId="2313"/>
    <cellStyle name="40% - 强调文字颜色 1 4 5 5" xfId="2314"/>
    <cellStyle name="40% - 强调文字颜色 1 4 6" xfId="2315"/>
    <cellStyle name="40% - 强调文字颜色 1 4 6 2" xfId="2316"/>
    <cellStyle name="40% - 强调文字颜色 1 4 6 3" xfId="2317"/>
    <cellStyle name="40% - 强调文字颜色 1 4 6 4" xfId="2318"/>
    <cellStyle name="40% - 强调文字颜色 1 4 7" xfId="2319"/>
    <cellStyle name="40% - 强调文字颜色 1 4 8" xfId="2320"/>
    <cellStyle name="40% - 强调文字颜色 1 4 9" xfId="2321"/>
    <cellStyle name="40% - 强调文字颜色 2 2" xfId="2322"/>
    <cellStyle name="40% - 强调文字颜色 2 2 2" xfId="2323"/>
    <cellStyle name="40% - 强调文字颜色 2 2 2 2" xfId="2324"/>
    <cellStyle name="40% - 强调文字颜色 2 2 2 2 2" xfId="2325"/>
    <cellStyle name="40% - 强调文字颜色 2 2 2 2 2 2" xfId="2326"/>
    <cellStyle name="40% - 强调文字颜色 2 2 2 2 2 3" xfId="2327"/>
    <cellStyle name="40% - 强调文字颜色 2 2 2 2 2 4" xfId="2328"/>
    <cellStyle name="40% - 强调文字颜色 2 2 2 2 3" xfId="2329"/>
    <cellStyle name="40% - 强调文字颜色 2 2 2 2 4" xfId="2330"/>
    <cellStyle name="40% - 强调文字颜色 2 2 2 2 5" xfId="2331"/>
    <cellStyle name="40% - 强调文字颜色 2 2 2 3" xfId="2332"/>
    <cellStyle name="40% - 强调文字颜色 2 2 2 3 2" xfId="2333"/>
    <cellStyle name="40% - 强调文字颜色 2 2 2 3 2 2" xfId="2334"/>
    <cellStyle name="40% - 强调文字颜色 2 2 2 3 2 3" xfId="2335"/>
    <cellStyle name="40% - 强调文字颜色 2 2 2 3 2 4" xfId="2336"/>
    <cellStyle name="40% - 强调文字颜色 2 2 2 3 3" xfId="2337"/>
    <cellStyle name="40% - 强调文字颜色 2 2 2 3 4" xfId="2338"/>
    <cellStyle name="40% - 强调文字颜色 2 2 2 3 5" xfId="2339"/>
    <cellStyle name="40% - 强调文字颜色 2 2 2 4" xfId="2340"/>
    <cellStyle name="40% - 强调文字颜色 2 2 2 4 2" xfId="2341"/>
    <cellStyle name="40% - 强调文字颜色 2 2 2 4 3" xfId="2342"/>
    <cellStyle name="40% - 强调文字颜色 2 2 2 4 4" xfId="2343"/>
    <cellStyle name="40% - 强调文字颜色 2 2 2 5" xfId="2344"/>
    <cellStyle name="40% - 强调文字颜色 2 2 2 6" xfId="2345"/>
    <cellStyle name="40% - 强调文字颜色 2 2 2 7" xfId="2346"/>
    <cellStyle name="40% - 强调文字颜色 2 2 3" xfId="2347"/>
    <cellStyle name="40% - 强调文字颜色 2 2 3 2" xfId="2348"/>
    <cellStyle name="40% - 强调文字颜色 2 2 3 2 2" xfId="2349"/>
    <cellStyle name="40% - 强调文字颜色 2 2 3 2 3" xfId="2350"/>
    <cellStyle name="40% - 强调文字颜色 2 2 3 2 4" xfId="2351"/>
    <cellStyle name="40% - 强调文字颜色 2 2 3 3" xfId="2352"/>
    <cellStyle name="40% - 强调文字颜色 2 2 3 4" xfId="2353"/>
    <cellStyle name="40% - 强调文字颜色 2 2 3 5" xfId="2354"/>
    <cellStyle name="40% - 强调文字颜色 2 2 4" xfId="2355"/>
    <cellStyle name="40% - 强调文字颜色 2 2 4 2" xfId="2356"/>
    <cellStyle name="40% - 强调文字颜色 2 2 4 2 2" xfId="2357"/>
    <cellStyle name="40% - 强调文字颜色 2 2 4 2 3" xfId="2358"/>
    <cellStyle name="40% - 强调文字颜色 2 2 4 2 4" xfId="2359"/>
    <cellStyle name="40% - 强调文字颜色 2 2 4 3" xfId="2360"/>
    <cellStyle name="40% - 强调文字颜色 2 2 4 4" xfId="2361"/>
    <cellStyle name="40% - 强调文字颜色 2 2 4 5" xfId="2362"/>
    <cellStyle name="40% - 强调文字颜色 2 2 5" xfId="2363"/>
    <cellStyle name="40% - 强调文字颜色 2 2 5 2" xfId="2364"/>
    <cellStyle name="40% - 强调文字颜色 2 2 5 2 2" xfId="2365"/>
    <cellStyle name="40% - 强调文字颜色 2 2 5 2 3" xfId="2366"/>
    <cellStyle name="40% - 强调文字颜色 2 2 5 2 4" xfId="2367"/>
    <cellStyle name="40% - 强调文字颜色 2 2 5 3" xfId="2368"/>
    <cellStyle name="40% - 强调文字颜色 2 2 5 4" xfId="2369"/>
    <cellStyle name="40% - 强调文字颜色 2 2 5 5" xfId="2370"/>
    <cellStyle name="40% - 强调文字颜色 2 2 6" xfId="2371"/>
    <cellStyle name="40% - 强调文字颜色 2 2 6 2" xfId="2372"/>
    <cellStyle name="40% - 强调文字颜色 2 2 6 3" xfId="2373"/>
    <cellStyle name="40% - 强调文字颜色 2 2 6 4" xfId="2374"/>
    <cellStyle name="40% - 强调文字颜色 2 2 7" xfId="2375"/>
    <cellStyle name="40% - 强调文字颜色 2 2 8" xfId="2376"/>
    <cellStyle name="40% - 强调文字颜色 2 2 9" xfId="2377"/>
    <cellStyle name="40% - 强调文字颜色 2 3" xfId="2378"/>
    <cellStyle name="40% - 强调文字颜色 2 3 2" xfId="2379"/>
    <cellStyle name="40% - 强调文字颜色 2 3 2 2" xfId="2380"/>
    <cellStyle name="40% - 强调文字颜色 2 3 2 2 2" xfId="2381"/>
    <cellStyle name="40% - 强调文字颜色 2 3 2 2 2 2" xfId="2382"/>
    <cellStyle name="40% - 强调文字颜色 2 3 2 2 2 3" xfId="2383"/>
    <cellStyle name="40% - 强调文字颜色 2 3 2 2 2 4" xfId="2384"/>
    <cellStyle name="40% - 强调文字颜色 2 3 2 2 3" xfId="2385"/>
    <cellStyle name="40% - 强调文字颜色 2 3 2 2 4" xfId="2386"/>
    <cellStyle name="40% - 强调文字颜色 2 3 2 2 5" xfId="2387"/>
    <cellStyle name="40% - 强调文字颜色 2 3 2 3" xfId="2388"/>
    <cellStyle name="40% - 强调文字颜色 2 3 2 3 2" xfId="2389"/>
    <cellStyle name="40% - 强调文字颜色 2 3 2 3 2 2" xfId="2390"/>
    <cellStyle name="40% - 强调文字颜色 2 3 2 3 2 3" xfId="2391"/>
    <cellStyle name="40% - 强调文字颜色 2 3 2 3 2 4" xfId="2392"/>
    <cellStyle name="40% - 强调文字颜色 2 3 2 3 3" xfId="2393"/>
    <cellStyle name="40% - 强调文字颜色 2 3 2 3 4" xfId="2394"/>
    <cellStyle name="40% - 强调文字颜色 2 3 2 3 5" xfId="2395"/>
    <cellStyle name="40% - 强调文字颜色 2 3 2 4" xfId="2396"/>
    <cellStyle name="40% - 强调文字颜色 2 3 2 4 2" xfId="2397"/>
    <cellStyle name="40% - 强调文字颜色 2 3 2 4 3" xfId="2398"/>
    <cellStyle name="40% - 强调文字颜色 2 3 2 4 4" xfId="2399"/>
    <cellStyle name="40% - 强调文字颜色 2 3 2 5" xfId="2400"/>
    <cellStyle name="40% - 强调文字颜色 2 3 2 6" xfId="2401"/>
    <cellStyle name="40% - 强调文字颜色 2 3 2 7" xfId="2402"/>
    <cellStyle name="40% - 强调文字颜色 2 3 3" xfId="2403"/>
    <cellStyle name="40% - 强调文字颜色 2 3 3 2" xfId="2404"/>
    <cellStyle name="40% - 强调文字颜色 2 3 3 2 2" xfId="2405"/>
    <cellStyle name="40% - 强调文字颜色 2 3 3 2 3" xfId="2406"/>
    <cellStyle name="40% - 强调文字颜色 2 3 3 2 4" xfId="2407"/>
    <cellStyle name="40% - 强调文字颜色 2 3 3 3" xfId="2408"/>
    <cellStyle name="40% - 强调文字颜色 2 3 3 4" xfId="2409"/>
    <cellStyle name="40% - 强调文字颜色 2 3 3 5" xfId="2410"/>
    <cellStyle name="40% - 强调文字颜色 2 3 4" xfId="2411"/>
    <cellStyle name="40% - 强调文字颜色 2 3 4 2" xfId="2412"/>
    <cellStyle name="40% - 强调文字颜色 2 3 4 2 2" xfId="2413"/>
    <cellStyle name="40% - 强调文字颜色 2 3 4 2 3" xfId="2414"/>
    <cellStyle name="40% - 强调文字颜色 2 3 4 2 4" xfId="2415"/>
    <cellStyle name="40% - 强调文字颜色 2 3 4 3" xfId="2416"/>
    <cellStyle name="40% - 强调文字颜色 2 3 4 4" xfId="2417"/>
    <cellStyle name="40% - 强调文字颜色 2 3 4 5" xfId="2418"/>
    <cellStyle name="40% - 强调文字颜色 2 3 5" xfId="2419"/>
    <cellStyle name="40% - 强调文字颜色 2 3 5 2" xfId="2420"/>
    <cellStyle name="40% - 强调文字颜色 2 3 5 2 2" xfId="2421"/>
    <cellStyle name="40% - 强调文字颜色 2 3 5 2 3" xfId="2422"/>
    <cellStyle name="40% - 强调文字颜色 2 3 5 2 4" xfId="2423"/>
    <cellStyle name="40% - 强调文字颜色 2 3 5 3" xfId="2424"/>
    <cellStyle name="40% - 强调文字颜色 2 3 5 4" xfId="2425"/>
    <cellStyle name="40% - 强调文字颜色 2 3 5 5" xfId="2426"/>
    <cellStyle name="40% - 强调文字颜色 2 3 6" xfId="2427"/>
    <cellStyle name="40% - 强调文字颜色 2 3 6 2" xfId="2428"/>
    <cellStyle name="40% - 强调文字颜色 2 3 6 3" xfId="2429"/>
    <cellStyle name="40% - 强调文字颜色 2 3 6 4" xfId="2430"/>
    <cellStyle name="40% - 强调文字颜色 2 3 7" xfId="2431"/>
    <cellStyle name="40% - 强调文字颜色 2 3 8" xfId="2432"/>
    <cellStyle name="40% - 强调文字颜色 2 3 9" xfId="2433"/>
    <cellStyle name="40% - 强调文字颜色 2 4" xfId="2434"/>
    <cellStyle name="40% - 强调文字颜色 2 4 2" xfId="2435"/>
    <cellStyle name="40% - 强调文字颜色 2 4 2 2" xfId="2436"/>
    <cellStyle name="40% - 强调文字颜色 2 4 2 2 2" xfId="2437"/>
    <cellStyle name="40% - 强调文字颜色 2 4 2 2 2 2" xfId="2438"/>
    <cellStyle name="40% - 强调文字颜色 2 4 2 2 2 3" xfId="2439"/>
    <cellStyle name="40% - 强调文字颜色 2 4 2 2 2 4" xfId="2440"/>
    <cellStyle name="40% - 强调文字颜色 2 4 2 2 3" xfId="2441"/>
    <cellStyle name="40% - 强调文字颜色 2 4 2 2 4" xfId="2442"/>
    <cellStyle name="40% - 强调文字颜色 2 4 2 2 5" xfId="2443"/>
    <cellStyle name="40% - 强调文字颜色 2 4 2 3" xfId="2444"/>
    <cellStyle name="40% - 强调文字颜色 2 4 2 3 2" xfId="2445"/>
    <cellStyle name="40% - 强调文字颜色 2 4 2 3 2 2" xfId="2446"/>
    <cellStyle name="40% - 强调文字颜色 2 4 2 3 2 3" xfId="2447"/>
    <cellStyle name="40% - 强调文字颜色 2 4 2 3 2 4" xfId="2448"/>
    <cellStyle name="40% - 强调文字颜色 2 4 2 3 3" xfId="2449"/>
    <cellStyle name="40% - 强调文字颜色 2 4 2 3 4" xfId="2450"/>
    <cellStyle name="40% - 强调文字颜色 2 4 2 3 5" xfId="2451"/>
    <cellStyle name="40% - 强调文字颜色 2 4 2 4" xfId="2452"/>
    <cellStyle name="40% - 强调文字颜色 2 4 2 4 2" xfId="2453"/>
    <cellStyle name="40% - 强调文字颜色 2 4 2 4 3" xfId="2454"/>
    <cellStyle name="40% - 强调文字颜色 2 4 2 4 4" xfId="2455"/>
    <cellStyle name="40% - 强调文字颜色 2 4 2 5" xfId="2456"/>
    <cellStyle name="40% - 强调文字颜色 2 4 2 6" xfId="2457"/>
    <cellStyle name="40% - 强调文字颜色 2 4 2 7" xfId="2458"/>
    <cellStyle name="40% - 强调文字颜色 2 4 3" xfId="2459"/>
    <cellStyle name="40% - 强调文字颜色 2 4 3 2" xfId="2460"/>
    <cellStyle name="40% - 强调文字颜色 2 4 3 2 2" xfId="2461"/>
    <cellStyle name="40% - 强调文字颜色 2 4 3 2 3" xfId="2462"/>
    <cellStyle name="40% - 强调文字颜色 2 4 3 2 4" xfId="2463"/>
    <cellStyle name="40% - 强调文字颜色 2 4 3 3" xfId="2464"/>
    <cellStyle name="40% - 强调文字颜色 2 4 3 4" xfId="2465"/>
    <cellStyle name="40% - 强调文字颜色 2 4 3 5" xfId="2466"/>
    <cellStyle name="40% - 强调文字颜色 2 4 4" xfId="2467"/>
    <cellStyle name="40% - 强调文字颜色 2 4 4 2" xfId="2468"/>
    <cellStyle name="40% - 强调文字颜色 2 4 4 2 2" xfId="2469"/>
    <cellStyle name="40% - 强调文字颜色 2 4 4 2 3" xfId="2470"/>
    <cellStyle name="40% - 强调文字颜色 2 4 4 2 4" xfId="2471"/>
    <cellStyle name="40% - 强调文字颜色 2 4 4 3" xfId="2472"/>
    <cellStyle name="40% - 强调文字颜色 2 4 4 4" xfId="2473"/>
    <cellStyle name="40% - 强调文字颜色 2 4 4 5" xfId="2474"/>
    <cellStyle name="40% - 强调文字颜色 2 4 5" xfId="2475"/>
    <cellStyle name="40% - 强调文字颜色 2 4 5 2" xfId="2476"/>
    <cellStyle name="40% - 强调文字颜色 2 4 5 2 2" xfId="2477"/>
    <cellStyle name="40% - 强调文字颜色 2 4 5 2 3" xfId="2478"/>
    <cellStyle name="40% - 强调文字颜色 2 4 5 2 4" xfId="2479"/>
    <cellStyle name="40% - 强调文字颜色 2 4 5 3" xfId="2480"/>
    <cellStyle name="40% - 强调文字颜色 2 4 5 4" xfId="2481"/>
    <cellStyle name="40% - 强调文字颜色 2 4 5 5" xfId="2482"/>
    <cellStyle name="40% - 强调文字颜色 2 4 6" xfId="2483"/>
    <cellStyle name="40% - 强调文字颜色 2 4 6 2" xfId="2484"/>
    <cellStyle name="40% - 强调文字颜色 2 4 6 3" xfId="2485"/>
    <cellStyle name="40% - 强调文字颜色 2 4 6 4" xfId="2486"/>
    <cellStyle name="40% - 强调文字颜色 2 4 7" xfId="2487"/>
    <cellStyle name="40% - 强调文字颜色 2 4 8" xfId="2488"/>
    <cellStyle name="40% - 强调文字颜色 2 4 9" xfId="2489"/>
    <cellStyle name="40% - 强调文字颜色 3 2" xfId="2490"/>
    <cellStyle name="40% - 强调文字颜色 3 2 2" xfId="2491"/>
    <cellStyle name="40% - 强调文字颜色 3 2 2 2" xfId="2492"/>
    <cellStyle name="40% - 强调文字颜色 3 2 2 2 2" xfId="2493"/>
    <cellStyle name="40% - 强调文字颜色 3 2 2 2 2 2" xfId="2494"/>
    <cellStyle name="40% - 强调文字颜色 3 2 2 2 2 3" xfId="2495"/>
    <cellStyle name="40% - 强调文字颜色 3 2 2 2 2 4" xfId="2496"/>
    <cellStyle name="40% - 强调文字颜色 3 2 2 2 3" xfId="2497"/>
    <cellStyle name="40% - 强调文字颜色 3 2 2 2 4" xfId="2498"/>
    <cellStyle name="40% - 强调文字颜色 3 2 2 2 5" xfId="2499"/>
    <cellStyle name="40% - 强调文字颜色 3 2 2 3" xfId="2500"/>
    <cellStyle name="40% - 强调文字颜色 3 2 2 3 2" xfId="2501"/>
    <cellStyle name="40% - 强调文字颜色 3 2 2 3 2 2" xfId="2502"/>
    <cellStyle name="40% - 强调文字颜色 3 2 2 3 2 3" xfId="2503"/>
    <cellStyle name="40% - 强调文字颜色 3 2 2 3 2 4" xfId="2504"/>
    <cellStyle name="40% - 强调文字颜色 3 2 2 3 3" xfId="2505"/>
    <cellStyle name="40% - 强调文字颜色 3 2 2 3 4" xfId="2506"/>
    <cellStyle name="40% - 强调文字颜色 3 2 2 3 5" xfId="2507"/>
    <cellStyle name="40% - 强调文字颜色 3 2 2 4" xfId="2508"/>
    <cellStyle name="40% - 强调文字颜色 3 2 2 4 2" xfId="2509"/>
    <cellStyle name="40% - 强调文字颜色 3 2 2 4 3" xfId="2510"/>
    <cellStyle name="40% - 强调文字颜色 3 2 2 4 4" xfId="2511"/>
    <cellStyle name="40% - 强调文字颜色 3 2 2 5" xfId="2512"/>
    <cellStyle name="40% - 强调文字颜色 3 2 2 6" xfId="2513"/>
    <cellStyle name="40% - 强调文字颜色 3 2 2 7" xfId="2514"/>
    <cellStyle name="40% - 强调文字颜色 3 2 3" xfId="2515"/>
    <cellStyle name="40% - 强调文字颜色 3 2 3 2" xfId="2516"/>
    <cellStyle name="40% - 强调文字颜色 3 2 3 2 2" xfId="2517"/>
    <cellStyle name="40% - 强调文字颜色 3 2 3 2 3" xfId="2518"/>
    <cellStyle name="40% - 强调文字颜色 3 2 3 2 4" xfId="2519"/>
    <cellStyle name="40% - 强调文字颜色 3 2 3 3" xfId="2520"/>
    <cellStyle name="40% - 强调文字颜色 3 2 3 4" xfId="2521"/>
    <cellStyle name="40% - 强调文字颜色 3 2 3 5" xfId="2522"/>
    <cellStyle name="40% - 强调文字颜色 3 2 4" xfId="2523"/>
    <cellStyle name="40% - 强调文字颜色 3 2 4 2" xfId="2524"/>
    <cellStyle name="40% - 强调文字颜色 3 2 4 2 2" xfId="2525"/>
    <cellStyle name="40% - 强调文字颜色 3 2 4 2 3" xfId="2526"/>
    <cellStyle name="40% - 强调文字颜色 3 2 4 2 4" xfId="2527"/>
    <cellStyle name="40% - 强调文字颜色 3 2 4 3" xfId="2528"/>
    <cellStyle name="40% - 强调文字颜色 3 2 4 4" xfId="2529"/>
    <cellStyle name="40% - 强调文字颜色 3 2 4 5" xfId="2530"/>
    <cellStyle name="40% - 强调文字颜色 3 2 5" xfId="2531"/>
    <cellStyle name="40% - 强调文字颜色 3 2 5 2" xfId="2532"/>
    <cellStyle name="40% - 强调文字颜色 3 2 5 2 2" xfId="2533"/>
    <cellStyle name="40% - 强调文字颜色 3 2 5 2 3" xfId="2534"/>
    <cellStyle name="40% - 强调文字颜色 3 2 5 2 4" xfId="2535"/>
    <cellStyle name="40% - 强调文字颜色 3 2 5 3" xfId="2536"/>
    <cellStyle name="40% - 强调文字颜色 3 2 5 4" xfId="2537"/>
    <cellStyle name="40% - 强调文字颜色 3 2 5 5" xfId="2538"/>
    <cellStyle name="40% - 强调文字颜色 3 2 6" xfId="2539"/>
    <cellStyle name="40% - 强调文字颜色 3 2 6 2" xfId="2540"/>
    <cellStyle name="40% - 强调文字颜色 3 2 6 3" xfId="2541"/>
    <cellStyle name="40% - 强调文字颜色 3 2 6 4" xfId="2542"/>
    <cellStyle name="40% - 强调文字颜色 3 2 7" xfId="2543"/>
    <cellStyle name="40% - 强调文字颜色 3 2 8" xfId="2544"/>
    <cellStyle name="40% - 强调文字颜色 3 2 9" xfId="2545"/>
    <cellStyle name="40% - 强调文字颜色 3 3" xfId="2546"/>
    <cellStyle name="40% - 强调文字颜色 3 3 2" xfId="2547"/>
    <cellStyle name="40% - 强调文字颜色 3 3 2 2" xfId="2548"/>
    <cellStyle name="40% - 强调文字颜色 3 3 2 2 2" xfId="2549"/>
    <cellStyle name="40% - 强调文字颜色 3 3 2 2 2 2" xfId="2550"/>
    <cellStyle name="40% - 强调文字颜色 3 3 2 2 2 3" xfId="2551"/>
    <cellStyle name="40% - 强调文字颜色 3 3 2 2 2 4" xfId="2552"/>
    <cellStyle name="40% - 强调文字颜色 3 3 2 2 3" xfId="2553"/>
    <cellStyle name="40% - 强调文字颜色 3 3 2 2 4" xfId="2554"/>
    <cellStyle name="40% - 强调文字颜色 3 3 2 2 5" xfId="2555"/>
    <cellStyle name="40% - 强调文字颜色 3 3 2 3" xfId="2556"/>
    <cellStyle name="40% - 强调文字颜色 3 3 2 3 2" xfId="2557"/>
    <cellStyle name="40% - 强调文字颜色 3 3 2 3 2 2" xfId="2558"/>
    <cellStyle name="40% - 强调文字颜色 3 3 2 3 2 3" xfId="2559"/>
    <cellStyle name="40% - 强调文字颜色 3 3 2 3 2 4" xfId="2560"/>
    <cellStyle name="40% - 强调文字颜色 3 3 2 3 3" xfId="2561"/>
    <cellStyle name="40% - 强调文字颜色 3 3 2 3 4" xfId="2562"/>
    <cellStyle name="40% - 强调文字颜色 3 3 2 3 5" xfId="2563"/>
    <cellStyle name="40% - 强调文字颜色 3 3 2 4" xfId="2564"/>
    <cellStyle name="40% - 强调文字颜色 3 3 2 4 2" xfId="2565"/>
    <cellStyle name="40% - 强调文字颜色 3 3 2 4 3" xfId="2566"/>
    <cellStyle name="40% - 强调文字颜色 3 3 2 4 4" xfId="2567"/>
    <cellStyle name="40% - 强调文字颜色 3 3 2 5" xfId="2568"/>
    <cellStyle name="40% - 强调文字颜色 3 3 2 6" xfId="2569"/>
    <cellStyle name="40% - 强调文字颜色 3 3 2 7" xfId="2570"/>
    <cellStyle name="40% - 强调文字颜色 3 3 3" xfId="2571"/>
    <cellStyle name="40% - 强调文字颜色 3 3 3 2" xfId="2572"/>
    <cellStyle name="40% - 强调文字颜色 3 3 3 2 2" xfId="2573"/>
    <cellStyle name="40% - 强调文字颜色 3 3 3 2 3" xfId="2574"/>
    <cellStyle name="40% - 强调文字颜色 3 3 3 2 4" xfId="2575"/>
    <cellStyle name="40% - 强调文字颜色 3 3 3 3" xfId="2576"/>
    <cellStyle name="40% - 强调文字颜色 3 3 3 4" xfId="2577"/>
    <cellStyle name="40% - 强调文字颜色 3 3 3 5" xfId="2578"/>
    <cellStyle name="40% - 强调文字颜色 3 3 4" xfId="2579"/>
    <cellStyle name="40% - 强调文字颜色 3 3 4 2" xfId="2580"/>
    <cellStyle name="40% - 强调文字颜色 3 3 4 2 2" xfId="2581"/>
    <cellStyle name="40% - 强调文字颜色 3 3 4 2 3" xfId="2582"/>
    <cellStyle name="40% - 强调文字颜色 3 3 4 2 4" xfId="2583"/>
    <cellStyle name="40% - 强调文字颜色 3 3 4 3" xfId="2584"/>
    <cellStyle name="40% - 强调文字颜色 3 3 4 4" xfId="2585"/>
    <cellStyle name="40% - 强调文字颜色 3 3 4 5" xfId="2586"/>
    <cellStyle name="40% - 强调文字颜色 3 3 5" xfId="2587"/>
    <cellStyle name="40% - 强调文字颜色 3 3 5 2" xfId="2588"/>
    <cellStyle name="40% - 强调文字颜色 3 3 5 2 2" xfId="2589"/>
    <cellStyle name="40% - 强调文字颜色 3 3 5 2 3" xfId="2590"/>
    <cellStyle name="40% - 强调文字颜色 3 3 5 2 4" xfId="2591"/>
    <cellStyle name="40% - 强调文字颜色 3 3 5 3" xfId="2592"/>
    <cellStyle name="40% - 强调文字颜色 3 3 5 4" xfId="2593"/>
    <cellStyle name="40% - 强调文字颜色 3 3 5 5" xfId="2594"/>
    <cellStyle name="40% - 强调文字颜色 3 3 6" xfId="2595"/>
    <cellStyle name="40% - 强调文字颜色 3 3 6 2" xfId="2596"/>
    <cellStyle name="40% - 强调文字颜色 3 3 6 3" xfId="2597"/>
    <cellStyle name="40% - 强调文字颜色 3 3 6 4" xfId="2598"/>
    <cellStyle name="40% - 强调文字颜色 3 3 7" xfId="2599"/>
    <cellStyle name="40% - 强调文字颜色 3 3 8" xfId="2600"/>
    <cellStyle name="40% - 强调文字颜色 3 3 9" xfId="2601"/>
    <cellStyle name="40% - 强调文字颜色 3 4" xfId="2602"/>
    <cellStyle name="40% - 强调文字颜色 3 4 2" xfId="2603"/>
    <cellStyle name="40% - 强调文字颜色 3 4 2 2" xfId="2604"/>
    <cellStyle name="40% - 强调文字颜色 3 4 2 2 2" xfId="2605"/>
    <cellStyle name="40% - 强调文字颜色 3 4 2 2 2 2" xfId="2606"/>
    <cellStyle name="40% - 强调文字颜色 3 4 2 2 2 3" xfId="2607"/>
    <cellStyle name="40% - 强调文字颜色 3 4 2 2 2 4" xfId="2608"/>
    <cellStyle name="40% - 强调文字颜色 3 4 2 2 3" xfId="2609"/>
    <cellStyle name="40% - 强调文字颜色 3 4 2 2 4" xfId="2610"/>
    <cellStyle name="40% - 强调文字颜色 3 4 2 2 5" xfId="2611"/>
    <cellStyle name="40% - 强调文字颜色 3 4 2 3" xfId="2612"/>
    <cellStyle name="40% - 强调文字颜色 3 4 2 3 2" xfId="2613"/>
    <cellStyle name="40% - 强调文字颜色 3 4 2 3 2 2" xfId="2614"/>
    <cellStyle name="40% - 强调文字颜色 3 4 2 3 2 3" xfId="2615"/>
    <cellStyle name="40% - 强调文字颜色 3 4 2 3 2 4" xfId="2616"/>
    <cellStyle name="40% - 强调文字颜色 3 4 2 3 3" xfId="2617"/>
    <cellStyle name="40% - 强调文字颜色 3 4 2 3 4" xfId="2618"/>
    <cellStyle name="40% - 强调文字颜色 3 4 2 3 5" xfId="2619"/>
    <cellStyle name="40% - 强调文字颜色 3 4 2 4" xfId="2620"/>
    <cellStyle name="40% - 强调文字颜色 3 4 2 4 2" xfId="2621"/>
    <cellStyle name="40% - 强调文字颜色 3 4 2 4 3" xfId="2622"/>
    <cellStyle name="40% - 强调文字颜色 3 4 2 4 4" xfId="2623"/>
    <cellStyle name="40% - 强调文字颜色 3 4 2 5" xfId="2624"/>
    <cellStyle name="40% - 强调文字颜色 3 4 2 6" xfId="2625"/>
    <cellStyle name="40% - 强调文字颜色 3 4 2 7" xfId="2626"/>
    <cellStyle name="40% - 强调文字颜色 3 4 3" xfId="2627"/>
    <cellStyle name="40% - 强调文字颜色 3 4 3 2" xfId="2628"/>
    <cellStyle name="40% - 强调文字颜色 3 4 3 2 2" xfId="2629"/>
    <cellStyle name="40% - 强调文字颜色 3 4 3 2 3" xfId="2630"/>
    <cellStyle name="40% - 强调文字颜色 3 4 3 2 4" xfId="2631"/>
    <cellStyle name="40% - 强调文字颜色 3 4 3 3" xfId="2632"/>
    <cellStyle name="40% - 强调文字颜色 3 4 3 4" xfId="2633"/>
    <cellStyle name="40% - 强调文字颜色 3 4 3 5" xfId="2634"/>
    <cellStyle name="40% - 强调文字颜色 3 4 4" xfId="2635"/>
    <cellStyle name="40% - 强调文字颜色 3 4 4 2" xfId="2636"/>
    <cellStyle name="40% - 强调文字颜色 3 4 4 2 2" xfId="2637"/>
    <cellStyle name="40% - 强调文字颜色 3 4 4 2 3" xfId="2638"/>
    <cellStyle name="40% - 强调文字颜色 3 4 4 2 4" xfId="2639"/>
    <cellStyle name="40% - 强调文字颜色 3 4 4 3" xfId="2640"/>
    <cellStyle name="40% - 强调文字颜色 3 4 4 4" xfId="2641"/>
    <cellStyle name="40% - 强调文字颜色 3 4 4 5" xfId="2642"/>
    <cellStyle name="40% - 强调文字颜色 3 4 5" xfId="2643"/>
    <cellStyle name="40% - 强调文字颜色 3 4 5 2" xfId="2644"/>
    <cellStyle name="40% - 强调文字颜色 3 4 5 2 2" xfId="2645"/>
    <cellStyle name="40% - 强调文字颜色 3 4 5 2 3" xfId="2646"/>
    <cellStyle name="40% - 强调文字颜色 3 4 5 2 4" xfId="2647"/>
    <cellStyle name="40% - 强调文字颜色 3 4 5 3" xfId="2648"/>
    <cellStyle name="40% - 强调文字颜色 3 4 5 4" xfId="2649"/>
    <cellStyle name="40% - 强调文字颜色 3 4 5 5" xfId="2650"/>
    <cellStyle name="40% - 强调文字颜色 3 4 6" xfId="2651"/>
    <cellStyle name="40% - 强调文字颜色 3 4 6 2" xfId="2652"/>
    <cellStyle name="40% - 强调文字颜色 3 4 6 3" xfId="2653"/>
    <cellStyle name="40% - 强调文字颜色 3 4 6 4" xfId="2654"/>
    <cellStyle name="40% - 强调文字颜色 3 4 7" xfId="2655"/>
    <cellStyle name="40% - 强调文字颜色 3 4 8" xfId="2656"/>
    <cellStyle name="40% - 强调文字颜色 3 4 9" xfId="2657"/>
    <cellStyle name="40% - 强调文字颜色 4 2" xfId="2658"/>
    <cellStyle name="40% - 强调文字颜色 4 2 2" xfId="2659"/>
    <cellStyle name="40% - 强调文字颜色 4 2 2 2" xfId="2660"/>
    <cellStyle name="40% - 强调文字颜色 4 2 2 2 2" xfId="2661"/>
    <cellStyle name="40% - 强调文字颜色 4 2 2 2 2 2" xfId="2662"/>
    <cellStyle name="40% - 强调文字颜色 4 2 2 2 2 3" xfId="2663"/>
    <cellStyle name="40% - 强调文字颜色 4 2 2 2 2 4" xfId="2664"/>
    <cellStyle name="40% - 强调文字颜色 4 2 2 2 3" xfId="2665"/>
    <cellStyle name="40% - 强调文字颜色 4 2 2 2 4" xfId="2666"/>
    <cellStyle name="40% - 强调文字颜色 4 2 2 2 5" xfId="2667"/>
    <cellStyle name="40% - 强调文字颜色 4 2 2 3" xfId="2668"/>
    <cellStyle name="40% - 强调文字颜色 4 2 2 3 2" xfId="2669"/>
    <cellStyle name="40% - 强调文字颜色 4 2 2 3 2 2" xfId="2670"/>
    <cellStyle name="40% - 强调文字颜色 4 2 2 3 2 3" xfId="2671"/>
    <cellStyle name="40% - 强调文字颜色 4 2 2 3 2 4" xfId="2672"/>
    <cellStyle name="40% - 强调文字颜色 4 2 2 3 3" xfId="2673"/>
    <cellStyle name="40% - 强调文字颜色 4 2 2 3 4" xfId="2674"/>
    <cellStyle name="40% - 强调文字颜色 4 2 2 3 5" xfId="2675"/>
    <cellStyle name="40% - 强调文字颜色 4 2 2 4" xfId="2676"/>
    <cellStyle name="40% - 强调文字颜色 4 2 2 4 2" xfId="2677"/>
    <cellStyle name="40% - 强调文字颜色 4 2 2 4 3" xfId="2678"/>
    <cellStyle name="40% - 强调文字颜色 4 2 2 4 4" xfId="2679"/>
    <cellStyle name="40% - 强调文字颜色 4 2 2 5" xfId="2680"/>
    <cellStyle name="40% - 强调文字颜色 4 2 2 6" xfId="2681"/>
    <cellStyle name="40% - 强调文字颜色 4 2 2 7" xfId="2682"/>
    <cellStyle name="40% - 强调文字颜色 4 2 3" xfId="2683"/>
    <cellStyle name="40% - 强调文字颜色 4 2 3 2" xfId="2684"/>
    <cellStyle name="40% - 强调文字颜色 4 2 3 2 2" xfId="2685"/>
    <cellStyle name="40% - 强调文字颜色 4 2 3 2 3" xfId="2686"/>
    <cellStyle name="40% - 强调文字颜色 4 2 3 2 4" xfId="2687"/>
    <cellStyle name="40% - 强调文字颜色 4 2 3 3" xfId="2688"/>
    <cellStyle name="40% - 强调文字颜色 4 2 3 4" xfId="2689"/>
    <cellStyle name="40% - 强调文字颜色 4 2 3 5" xfId="2690"/>
    <cellStyle name="40% - 强调文字颜色 4 2 4" xfId="2691"/>
    <cellStyle name="40% - 强调文字颜色 4 2 4 2" xfId="2692"/>
    <cellStyle name="40% - 强调文字颜色 4 2 4 2 2" xfId="2693"/>
    <cellStyle name="40% - 强调文字颜色 4 2 4 2 3" xfId="2694"/>
    <cellStyle name="40% - 强调文字颜色 4 2 4 2 4" xfId="2695"/>
    <cellStyle name="40% - 强调文字颜色 4 2 4 3" xfId="2696"/>
    <cellStyle name="40% - 强调文字颜色 4 2 4 4" xfId="2697"/>
    <cellStyle name="40% - 强调文字颜色 4 2 4 5" xfId="2698"/>
    <cellStyle name="40% - 强调文字颜色 4 2 5" xfId="2699"/>
    <cellStyle name="40% - 强调文字颜色 4 2 5 2" xfId="2700"/>
    <cellStyle name="40% - 强调文字颜色 4 2 5 2 2" xfId="2701"/>
    <cellStyle name="40% - 强调文字颜色 4 2 5 2 3" xfId="2702"/>
    <cellStyle name="40% - 强调文字颜色 4 2 5 2 4" xfId="2703"/>
    <cellStyle name="40% - 强调文字颜色 4 2 5 3" xfId="2704"/>
    <cellStyle name="40% - 强调文字颜色 4 2 5 4" xfId="2705"/>
    <cellStyle name="40% - 强调文字颜色 4 2 5 5" xfId="2706"/>
    <cellStyle name="40% - 强调文字颜色 4 2 6" xfId="2707"/>
    <cellStyle name="40% - 强调文字颜色 4 2 6 2" xfId="2708"/>
    <cellStyle name="40% - 强调文字颜色 4 2 6 3" xfId="2709"/>
    <cellStyle name="40% - 强调文字颜色 4 2 6 4" xfId="2710"/>
    <cellStyle name="40% - 强调文字颜色 4 2 7" xfId="2711"/>
    <cellStyle name="40% - 强调文字颜色 4 2 8" xfId="2712"/>
    <cellStyle name="40% - 强调文字颜色 4 2 9" xfId="2713"/>
    <cellStyle name="40% - 强调文字颜色 4 3" xfId="2714"/>
    <cellStyle name="40% - 强调文字颜色 4 3 2" xfId="2715"/>
    <cellStyle name="40% - 强调文字颜色 4 3 2 2" xfId="2716"/>
    <cellStyle name="40% - 强调文字颜色 4 3 2 2 2" xfId="2717"/>
    <cellStyle name="40% - 强调文字颜色 4 3 2 2 2 2" xfId="2718"/>
    <cellStyle name="40% - 强调文字颜色 4 3 2 2 2 3" xfId="2719"/>
    <cellStyle name="40% - 强调文字颜色 4 3 2 2 2 4" xfId="2720"/>
    <cellStyle name="40% - 强调文字颜色 4 3 2 2 3" xfId="2721"/>
    <cellStyle name="40% - 强调文字颜色 4 3 2 2 4" xfId="2722"/>
    <cellStyle name="40% - 强调文字颜色 4 3 2 2 5" xfId="2723"/>
    <cellStyle name="40% - 强调文字颜色 4 3 2 3" xfId="2724"/>
    <cellStyle name="40% - 强调文字颜色 4 3 2 3 2" xfId="2725"/>
    <cellStyle name="40% - 强调文字颜色 4 3 2 3 2 2" xfId="2726"/>
    <cellStyle name="40% - 强调文字颜色 4 3 2 3 2 3" xfId="2727"/>
    <cellStyle name="40% - 强调文字颜色 4 3 2 3 2 4" xfId="2728"/>
    <cellStyle name="40% - 强调文字颜色 4 3 2 3 3" xfId="2729"/>
    <cellStyle name="40% - 强调文字颜色 4 3 2 3 4" xfId="2730"/>
    <cellStyle name="40% - 强调文字颜色 4 3 2 3 5" xfId="2731"/>
    <cellStyle name="40% - 强调文字颜色 4 3 2 4" xfId="2732"/>
    <cellStyle name="40% - 强调文字颜色 4 3 2 4 2" xfId="2733"/>
    <cellStyle name="40% - 强调文字颜色 4 3 2 4 3" xfId="2734"/>
    <cellStyle name="40% - 强调文字颜色 4 3 2 4 4" xfId="2735"/>
    <cellStyle name="40% - 强调文字颜色 4 3 2 5" xfId="2736"/>
    <cellStyle name="40% - 强调文字颜色 4 3 2 6" xfId="2737"/>
    <cellStyle name="40% - 强调文字颜色 4 3 2 7" xfId="2738"/>
    <cellStyle name="40% - 强调文字颜色 4 3 3" xfId="2739"/>
    <cellStyle name="40% - 强调文字颜色 4 3 3 2" xfId="2740"/>
    <cellStyle name="40% - 强调文字颜色 4 3 3 2 2" xfId="2741"/>
    <cellStyle name="40% - 强调文字颜色 4 3 3 2 3" xfId="2742"/>
    <cellStyle name="40% - 强调文字颜色 4 3 3 2 4" xfId="2743"/>
    <cellStyle name="40% - 强调文字颜色 4 3 3 3" xfId="2744"/>
    <cellStyle name="40% - 强调文字颜色 4 3 3 4" xfId="2745"/>
    <cellStyle name="40% - 强调文字颜色 4 3 3 5" xfId="2746"/>
    <cellStyle name="40% - 强调文字颜色 4 3 4" xfId="2747"/>
    <cellStyle name="40% - 强调文字颜色 4 3 4 2" xfId="2748"/>
    <cellStyle name="40% - 强调文字颜色 4 3 4 2 2" xfId="2749"/>
    <cellStyle name="40% - 强调文字颜色 4 3 4 2 3" xfId="2750"/>
    <cellStyle name="40% - 强调文字颜色 4 3 4 2 4" xfId="2751"/>
    <cellStyle name="40% - 强调文字颜色 4 3 4 3" xfId="2752"/>
    <cellStyle name="40% - 强调文字颜色 4 3 4 4" xfId="2753"/>
    <cellStyle name="40% - 强调文字颜色 4 3 4 5" xfId="2754"/>
    <cellStyle name="40% - 强调文字颜色 4 3 5" xfId="2755"/>
    <cellStyle name="40% - 强调文字颜色 4 3 5 2" xfId="2756"/>
    <cellStyle name="40% - 强调文字颜色 4 3 5 2 2" xfId="2757"/>
    <cellStyle name="40% - 强调文字颜色 4 3 5 2 3" xfId="2758"/>
    <cellStyle name="40% - 强调文字颜色 4 3 5 2 4" xfId="2759"/>
    <cellStyle name="40% - 强调文字颜色 4 3 5 3" xfId="2760"/>
    <cellStyle name="40% - 强调文字颜色 4 3 5 4" xfId="2761"/>
    <cellStyle name="40% - 强调文字颜色 4 3 5 5" xfId="2762"/>
    <cellStyle name="40% - 强调文字颜色 4 3 6" xfId="2763"/>
    <cellStyle name="40% - 强调文字颜色 4 3 6 2" xfId="2764"/>
    <cellStyle name="40% - 强调文字颜色 4 3 6 3" xfId="2765"/>
    <cellStyle name="40% - 强调文字颜色 4 3 6 4" xfId="2766"/>
    <cellStyle name="40% - 强调文字颜色 4 3 7" xfId="2767"/>
    <cellStyle name="40% - 强调文字颜色 4 3 8" xfId="2768"/>
    <cellStyle name="40% - 强调文字颜色 4 3 9" xfId="2769"/>
    <cellStyle name="40% - 强调文字颜色 4 4" xfId="2770"/>
    <cellStyle name="40% - 强调文字颜色 4 4 2" xfId="2771"/>
    <cellStyle name="40% - 强调文字颜色 4 4 2 2" xfId="2772"/>
    <cellStyle name="40% - 强调文字颜色 4 4 2 2 2" xfId="2773"/>
    <cellStyle name="40% - 强调文字颜色 4 4 2 2 2 2" xfId="2774"/>
    <cellStyle name="40% - 强调文字颜色 4 4 2 2 2 3" xfId="2775"/>
    <cellStyle name="40% - 强调文字颜色 4 4 2 2 2 4" xfId="2776"/>
    <cellStyle name="40% - 强调文字颜色 4 4 2 2 3" xfId="2777"/>
    <cellStyle name="40% - 强调文字颜色 4 4 2 2 4" xfId="2778"/>
    <cellStyle name="40% - 强调文字颜色 4 4 2 2 5" xfId="2779"/>
    <cellStyle name="40% - 强调文字颜色 4 4 2 3" xfId="2780"/>
    <cellStyle name="40% - 强调文字颜色 4 4 2 3 2" xfId="2781"/>
    <cellStyle name="40% - 强调文字颜色 4 4 2 3 2 2" xfId="2782"/>
    <cellStyle name="40% - 强调文字颜色 4 4 2 3 2 3" xfId="2783"/>
    <cellStyle name="40% - 强调文字颜色 4 4 2 3 2 4" xfId="2784"/>
    <cellStyle name="40% - 强调文字颜色 4 4 2 3 3" xfId="2785"/>
    <cellStyle name="40% - 强调文字颜色 4 4 2 3 4" xfId="2786"/>
    <cellStyle name="40% - 强调文字颜色 4 4 2 3 5" xfId="2787"/>
    <cellStyle name="40% - 强调文字颜色 4 4 2 4" xfId="2788"/>
    <cellStyle name="40% - 强调文字颜色 4 4 2 4 2" xfId="2789"/>
    <cellStyle name="40% - 强调文字颜色 4 4 2 4 3" xfId="2790"/>
    <cellStyle name="40% - 强调文字颜色 4 4 2 4 4" xfId="2791"/>
    <cellStyle name="40% - 强调文字颜色 4 4 2 5" xfId="2792"/>
    <cellStyle name="40% - 强调文字颜色 4 4 2 6" xfId="2793"/>
    <cellStyle name="40% - 强调文字颜色 4 4 2 7" xfId="2794"/>
    <cellStyle name="40% - 强调文字颜色 4 4 3" xfId="2795"/>
    <cellStyle name="40% - 强调文字颜色 4 4 3 2" xfId="2796"/>
    <cellStyle name="40% - 强调文字颜色 4 4 3 2 2" xfId="2797"/>
    <cellStyle name="40% - 强调文字颜色 4 4 3 2 3" xfId="2798"/>
    <cellStyle name="40% - 强调文字颜色 4 4 3 2 4" xfId="2799"/>
    <cellStyle name="40% - 强调文字颜色 4 4 3 3" xfId="2800"/>
    <cellStyle name="40% - 强调文字颜色 4 4 3 4" xfId="2801"/>
    <cellStyle name="40% - 强调文字颜色 4 4 3 5" xfId="2802"/>
    <cellStyle name="40% - 强调文字颜色 4 4 4" xfId="2803"/>
    <cellStyle name="40% - 强调文字颜色 4 4 4 2" xfId="2804"/>
    <cellStyle name="40% - 强调文字颜色 4 4 4 2 2" xfId="2805"/>
    <cellStyle name="40% - 强调文字颜色 4 4 4 2 3" xfId="2806"/>
    <cellStyle name="40% - 强调文字颜色 4 4 4 2 4" xfId="2807"/>
    <cellStyle name="40% - 强调文字颜色 4 4 4 3" xfId="2808"/>
    <cellStyle name="40% - 强调文字颜色 4 4 4 4" xfId="2809"/>
    <cellStyle name="40% - 强调文字颜色 4 4 4 5" xfId="2810"/>
    <cellStyle name="40% - 强调文字颜色 4 4 5" xfId="2811"/>
    <cellStyle name="40% - 强调文字颜色 4 4 5 2" xfId="2812"/>
    <cellStyle name="40% - 强调文字颜色 4 4 5 2 2" xfId="2813"/>
    <cellStyle name="40% - 强调文字颜色 4 4 5 2 3" xfId="2814"/>
    <cellStyle name="40% - 强调文字颜色 4 4 5 2 4" xfId="2815"/>
    <cellStyle name="40% - 强调文字颜色 4 4 5 3" xfId="2816"/>
    <cellStyle name="40% - 强调文字颜色 4 4 5 4" xfId="2817"/>
    <cellStyle name="40% - 强调文字颜色 4 4 5 5" xfId="2818"/>
    <cellStyle name="40% - 强调文字颜色 4 4 6" xfId="2819"/>
    <cellStyle name="40% - 强调文字颜色 4 4 6 2" xfId="2820"/>
    <cellStyle name="40% - 强调文字颜色 4 4 6 3" xfId="2821"/>
    <cellStyle name="40% - 强调文字颜色 4 4 6 4" xfId="2822"/>
    <cellStyle name="40% - 强调文字颜色 4 4 7" xfId="2823"/>
    <cellStyle name="40% - 强调文字颜色 4 4 8" xfId="2824"/>
    <cellStyle name="40% - 强调文字颜色 4 4 9" xfId="2825"/>
    <cellStyle name="40% - 强调文字颜色 5 2" xfId="2826"/>
    <cellStyle name="40% - 强调文字颜色 5 2 2" xfId="2827"/>
    <cellStyle name="40% - 强调文字颜色 5 2 2 2" xfId="2828"/>
    <cellStyle name="40% - 强调文字颜色 5 2 2 2 2" xfId="2829"/>
    <cellStyle name="40% - 强调文字颜色 5 2 2 2 2 2" xfId="2830"/>
    <cellStyle name="40% - 强调文字颜色 5 2 2 2 2 3" xfId="2831"/>
    <cellStyle name="40% - 强调文字颜色 5 2 2 2 2 4" xfId="2832"/>
    <cellStyle name="40% - 强调文字颜色 5 2 2 2 3" xfId="2833"/>
    <cellStyle name="40% - 强调文字颜色 5 2 2 2 4" xfId="2834"/>
    <cellStyle name="40% - 强调文字颜色 5 2 2 2 5" xfId="2835"/>
    <cellStyle name="40% - 强调文字颜色 5 2 2 3" xfId="2836"/>
    <cellStyle name="40% - 强调文字颜色 5 2 2 3 2" xfId="2837"/>
    <cellStyle name="40% - 强调文字颜色 5 2 2 3 2 2" xfId="2838"/>
    <cellStyle name="40% - 强调文字颜色 5 2 2 3 2 3" xfId="2839"/>
    <cellStyle name="40% - 强调文字颜色 5 2 2 3 2 4" xfId="2840"/>
    <cellStyle name="40% - 强调文字颜色 5 2 2 3 3" xfId="2841"/>
    <cellStyle name="40% - 强调文字颜色 5 2 2 3 4" xfId="2842"/>
    <cellStyle name="40% - 强调文字颜色 5 2 2 3 5" xfId="2843"/>
    <cellStyle name="40% - 强调文字颜色 5 2 2 4" xfId="2844"/>
    <cellStyle name="40% - 强调文字颜色 5 2 2 4 2" xfId="2845"/>
    <cellStyle name="40% - 强调文字颜色 5 2 2 4 3" xfId="2846"/>
    <cellStyle name="40% - 强调文字颜色 5 2 2 4 4" xfId="2847"/>
    <cellStyle name="40% - 强调文字颜色 5 2 2 5" xfId="2848"/>
    <cellStyle name="40% - 强调文字颜色 5 2 2 6" xfId="2849"/>
    <cellStyle name="40% - 强调文字颜色 5 2 2 7" xfId="2850"/>
    <cellStyle name="40% - 强调文字颜色 5 2 3" xfId="2851"/>
    <cellStyle name="40% - 强调文字颜色 5 2 3 2" xfId="2852"/>
    <cellStyle name="40% - 强调文字颜色 5 2 3 2 2" xfId="2853"/>
    <cellStyle name="40% - 强调文字颜色 5 2 3 2 3" xfId="2854"/>
    <cellStyle name="40% - 强调文字颜色 5 2 3 2 4" xfId="2855"/>
    <cellStyle name="40% - 强调文字颜色 5 2 3 3" xfId="2856"/>
    <cellStyle name="40% - 强调文字颜色 5 2 3 4" xfId="2857"/>
    <cellStyle name="40% - 强调文字颜色 5 2 3 5" xfId="2858"/>
    <cellStyle name="40% - 强调文字颜色 5 2 4" xfId="2859"/>
    <cellStyle name="40% - 强调文字颜色 5 2 4 2" xfId="2860"/>
    <cellStyle name="40% - 强调文字颜色 5 2 4 2 2" xfId="2861"/>
    <cellStyle name="40% - 强调文字颜色 5 2 4 2 3" xfId="2862"/>
    <cellStyle name="40% - 强调文字颜色 5 2 4 2 4" xfId="2863"/>
    <cellStyle name="40% - 强调文字颜色 5 2 4 3" xfId="2864"/>
    <cellStyle name="40% - 强调文字颜色 5 2 4 4" xfId="2865"/>
    <cellStyle name="40% - 强调文字颜色 5 2 4 5" xfId="2866"/>
    <cellStyle name="40% - 强调文字颜色 5 2 5" xfId="2867"/>
    <cellStyle name="40% - 强调文字颜色 5 2 5 2" xfId="2868"/>
    <cellStyle name="40% - 强调文字颜色 5 2 5 2 2" xfId="2869"/>
    <cellStyle name="40% - 强调文字颜色 5 2 5 2 3" xfId="2870"/>
    <cellStyle name="40% - 强调文字颜色 5 2 5 2 4" xfId="2871"/>
    <cellStyle name="40% - 强调文字颜色 5 2 5 3" xfId="2872"/>
    <cellStyle name="40% - 强调文字颜色 5 2 5 4" xfId="2873"/>
    <cellStyle name="40% - 强调文字颜色 5 2 5 5" xfId="2874"/>
    <cellStyle name="40% - 强调文字颜色 5 2 6" xfId="2875"/>
    <cellStyle name="40% - 强调文字颜色 5 2 6 2" xfId="2876"/>
    <cellStyle name="40% - 强调文字颜色 5 2 6 3" xfId="2877"/>
    <cellStyle name="40% - 强调文字颜色 5 2 6 4" xfId="2878"/>
    <cellStyle name="40% - 强调文字颜色 5 2 7" xfId="2879"/>
    <cellStyle name="40% - 强调文字颜色 5 2 8" xfId="2880"/>
    <cellStyle name="40% - 强调文字颜色 5 2 9" xfId="2881"/>
    <cellStyle name="40% - 强调文字颜色 5 3" xfId="2882"/>
    <cellStyle name="40% - 强调文字颜色 5 3 2" xfId="2883"/>
    <cellStyle name="40% - 强调文字颜色 5 3 2 2" xfId="2884"/>
    <cellStyle name="40% - 强调文字颜色 5 3 2 2 2" xfId="2885"/>
    <cellStyle name="40% - 强调文字颜色 5 3 2 2 2 2" xfId="2886"/>
    <cellStyle name="40% - 强调文字颜色 5 3 2 2 2 3" xfId="2887"/>
    <cellStyle name="40% - 强调文字颜色 5 3 2 2 2 4" xfId="2888"/>
    <cellStyle name="40% - 强调文字颜色 5 3 2 2 3" xfId="2889"/>
    <cellStyle name="40% - 强调文字颜色 5 3 2 2 4" xfId="2890"/>
    <cellStyle name="40% - 强调文字颜色 5 3 2 2 5" xfId="2891"/>
    <cellStyle name="40% - 强调文字颜色 5 3 2 3" xfId="2892"/>
    <cellStyle name="40% - 强调文字颜色 5 3 2 3 2" xfId="2893"/>
    <cellStyle name="40% - 强调文字颜色 5 3 2 3 2 2" xfId="2894"/>
    <cellStyle name="40% - 强调文字颜色 5 3 2 3 2 3" xfId="2895"/>
    <cellStyle name="40% - 强调文字颜色 5 3 2 3 2 4" xfId="2896"/>
    <cellStyle name="40% - 强调文字颜色 5 3 2 3 3" xfId="2897"/>
    <cellStyle name="40% - 强调文字颜色 5 3 2 3 4" xfId="2898"/>
    <cellStyle name="40% - 强调文字颜色 5 3 2 3 5" xfId="2899"/>
    <cellStyle name="40% - 强调文字颜色 5 3 2 4" xfId="2900"/>
    <cellStyle name="40% - 强调文字颜色 5 3 2 4 2" xfId="2901"/>
    <cellStyle name="40% - 强调文字颜色 5 3 2 4 3" xfId="2902"/>
    <cellStyle name="40% - 强调文字颜色 5 3 2 4 4" xfId="2903"/>
    <cellStyle name="40% - 强调文字颜色 5 3 2 5" xfId="2904"/>
    <cellStyle name="40% - 强调文字颜色 5 3 2 6" xfId="2905"/>
    <cellStyle name="40% - 强调文字颜色 5 3 2 7" xfId="2906"/>
    <cellStyle name="40% - 强调文字颜色 5 3 3" xfId="2907"/>
    <cellStyle name="40% - 强调文字颜色 5 3 3 2" xfId="2908"/>
    <cellStyle name="40% - 强调文字颜色 5 3 3 2 2" xfId="2909"/>
    <cellStyle name="40% - 强调文字颜色 5 3 3 2 3" xfId="2910"/>
    <cellStyle name="40% - 强调文字颜色 5 3 3 2 4" xfId="2911"/>
    <cellStyle name="40% - 强调文字颜色 5 3 3 3" xfId="2912"/>
    <cellStyle name="40% - 强调文字颜色 5 3 3 4" xfId="2913"/>
    <cellStyle name="40% - 强调文字颜色 5 3 3 5" xfId="2914"/>
    <cellStyle name="40% - 强调文字颜色 5 3 4" xfId="2915"/>
    <cellStyle name="40% - 强调文字颜色 5 3 4 2" xfId="2916"/>
    <cellStyle name="40% - 强调文字颜色 5 3 4 2 2" xfId="2917"/>
    <cellStyle name="40% - 强调文字颜色 5 3 4 2 3" xfId="2918"/>
    <cellStyle name="40% - 强调文字颜色 5 3 4 2 4" xfId="2919"/>
    <cellStyle name="40% - 强调文字颜色 5 3 4 3" xfId="2920"/>
    <cellStyle name="40% - 强调文字颜色 5 3 4 4" xfId="2921"/>
    <cellStyle name="40% - 强调文字颜色 5 3 4 5" xfId="2922"/>
    <cellStyle name="40% - 强调文字颜色 5 3 5" xfId="2923"/>
    <cellStyle name="40% - 强调文字颜色 5 3 5 2" xfId="2924"/>
    <cellStyle name="40% - 强调文字颜色 5 3 5 2 2" xfId="2925"/>
    <cellStyle name="40% - 强调文字颜色 5 3 5 2 3" xfId="2926"/>
    <cellStyle name="40% - 强调文字颜色 5 3 5 2 4" xfId="2927"/>
    <cellStyle name="40% - 强调文字颜色 5 3 5 3" xfId="2928"/>
    <cellStyle name="40% - 强调文字颜色 5 3 5 4" xfId="2929"/>
    <cellStyle name="40% - 强调文字颜色 5 3 5 5" xfId="2930"/>
    <cellStyle name="40% - 强调文字颜色 5 3 6" xfId="2931"/>
    <cellStyle name="40% - 强调文字颜色 5 3 6 2" xfId="2932"/>
    <cellStyle name="40% - 强调文字颜色 5 3 6 3" xfId="2933"/>
    <cellStyle name="40% - 强调文字颜色 5 3 6 4" xfId="2934"/>
    <cellStyle name="40% - 强调文字颜色 5 3 7" xfId="2935"/>
    <cellStyle name="40% - 强调文字颜色 5 3 8" xfId="2936"/>
    <cellStyle name="40% - 强调文字颜色 5 3 9" xfId="2937"/>
    <cellStyle name="40% - 强调文字颜色 5 4" xfId="2938"/>
    <cellStyle name="40% - 强调文字颜色 5 4 2" xfId="2939"/>
    <cellStyle name="40% - 强调文字颜色 5 4 2 2" xfId="2940"/>
    <cellStyle name="40% - 强调文字颜色 5 4 2 2 2" xfId="2941"/>
    <cellStyle name="40% - 强调文字颜色 5 4 2 2 2 2" xfId="2942"/>
    <cellStyle name="40% - 强调文字颜色 5 4 2 2 2 3" xfId="2943"/>
    <cellStyle name="40% - 强调文字颜色 5 4 2 2 2 4" xfId="2944"/>
    <cellStyle name="40% - 强调文字颜色 5 4 2 2 3" xfId="2945"/>
    <cellStyle name="40% - 强调文字颜色 5 4 2 2 4" xfId="2946"/>
    <cellStyle name="40% - 强调文字颜色 5 4 2 2 5" xfId="2947"/>
    <cellStyle name="40% - 强调文字颜色 5 4 2 3" xfId="2948"/>
    <cellStyle name="40% - 强调文字颜色 5 4 2 3 2" xfId="2949"/>
    <cellStyle name="40% - 强调文字颜色 5 4 2 3 2 2" xfId="2950"/>
    <cellStyle name="40% - 强调文字颜色 5 4 2 3 2 3" xfId="2951"/>
    <cellStyle name="40% - 强调文字颜色 5 4 2 3 2 4" xfId="2952"/>
    <cellStyle name="40% - 强调文字颜色 5 4 2 3 3" xfId="2953"/>
    <cellStyle name="40% - 强调文字颜色 5 4 2 3 4" xfId="2954"/>
    <cellStyle name="40% - 强调文字颜色 5 4 2 3 5" xfId="2955"/>
    <cellStyle name="40% - 强调文字颜色 5 4 2 4" xfId="2956"/>
    <cellStyle name="40% - 强调文字颜色 5 4 2 4 2" xfId="2957"/>
    <cellStyle name="40% - 强调文字颜色 5 4 2 4 3" xfId="2958"/>
    <cellStyle name="40% - 强调文字颜色 5 4 2 4 4" xfId="2959"/>
    <cellStyle name="40% - 强调文字颜色 5 4 2 5" xfId="2960"/>
    <cellStyle name="40% - 强调文字颜色 5 4 2 6" xfId="2961"/>
    <cellStyle name="40% - 强调文字颜色 5 4 2 7" xfId="2962"/>
    <cellStyle name="40% - 强调文字颜色 5 4 3" xfId="2963"/>
    <cellStyle name="40% - 强调文字颜色 5 4 3 2" xfId="2964"/>
    <cellStyle name="40% - 强调文字颜色 5 4 3 2 2" xfId="2965"/>
    <cellStyle name="40% - 强调文字颜色 5 4 3 2 3" xfId="2966"/>
    <cellStyle name="40% - 强调文字颜色 5 4 3 2 4" xfId="2967"/>
    <cellStyle name="40% - 强调文字颜色 5 4 3 3" xfId="2968"/>
    <cellStyle name="40% - 强调文字颜色 5 4 3 4" xfId="2969"/>
    <cellStyle name="40% - 强调文字颜色 5 4 3 5" xfId="2970"/>
    <cellStyle name="40% - 强调文字颜色 5 4 4" xfId="2971"/>
    <cellStyle name="40% - 强调文字颜色 5 4 4 2" xfId="2972"/>
    <cellStyle name="40% - 强调文字颜色 5 4 4 2 2" xfId="2973"/>
    <cellStyle name="40% - 强调文字颜色 5 4 4 2 3" xfId="2974"/>
    <cellStyle name="40% - 强调文字颜色 5 4 4 2 4" xfId="2975"/>
    <cellStyle name="40% - 强调文字颜色 5 4 4 3" xfId="2976"/>
    <cellStyle name="40% - 强调文字颜色 5 4 4 4" xfId="2977"/>
    <cellStyle name="40% - 强调文字颜色 5 4 4 5" xfId="2978"/>
    <cellStyle name="40% - 强调文字颜色 5 4 5" xfId="2979"/>
    <cellStyle name="40% - 强调文字颜色 5 4 5 2" xfId="2980"/>
    <cellStyle name="40% - 强调文字颜色 5 4 5 2 2" xfId="2981"/>
    <cellStyle name="40% - 强调文字颜色 5 4 5 2 3" xfId="2982"/>
    <cellStyle name="40% - 强调文字颜色 5 4 5 2 4" xfId="2983"/>
    <cellStyle name="40% - 强调文字颜色 5 4 5 3" xfId="2984"/>
    <cellStyle name="40% - 强调文字颜色 5 4 5 4" xfId="2985"/>
    <cellStyle name="40% - 强调文字颜色 5 4 5 5" xfId="2986"/>
    <cellStyle name="40% - 强调文字颜色 5 4 6" xfId="2987"/>
    <cellStyle name="40% - 强调文字颜色 5 4 6 2" xfId="2988"/>
    <cellStyle name="40% - 强调文字颜色 5 4 6 3" xfId="2989"/>
    <cellStyle name="40% - 强调文字颜色 5 4 6 4" xfId="2990"/>
    <cellStyle name="40% - 强调文字颜色 5 4 7" xfId="2991"/>
    <cellStyle name="40% - 强调文字颜色 5 4 8" xfId="2992"/>
    <cellStyle name="40% - 强调文字颜色 5 4 9" xfId="2993"/>
    <cellStyle name="40% - 强调文字颜色 6 2" xfId="2994"/>
    <cellStyle name="40% - 强调文字颜色 6 2 2" xfId="2995"/>
    <cellStyle name="40% - 强调文字颜色 6 2 2 2" xfId="2996"/>
    <cellStyle name="40% - 强调文字颜色 6 2 2 2 2" xfId="2997"/>
    <cellStyle name="40% - 强调文字颜色 6 2 2 2 2 2" xfId="2998"/>
    <cellStyle name="40% - 强调文字颜色 6 2 2 2 2 3" xfId="2999"/>
    <cellStyle name="40% - 强调文字颜色 6 2 2 2 2 4" xfId="3000"/>
    <cellStyle name="40% - 强调文字颜色 6 2 2 2 3" xfId="3001"/>
    <cellStyle name="40% - 强调文字颜色 6 2 2 2 4" xfId="3002"/>
    <cellStyle name="40% - 强调文字颜色 6 2 2 2 5" xfId="3003"/>
    <cellStyle name="40% - 强调文字颜色 6 2 2 3" xfId="3004"/>
    <cellStyle name="40% - 强调文字颜色 6 2 2 3 2" xfId="3005"/>
    <cellStyle name="40% - 强调文字颜色 6 2 2 3 2 2" xfId="3006"/>
    <cellStyle name="40% - 强调文字颜色 6 2 2 3 2 3" xfId="3007"/>
    <cellStyle name="40% - 强调文字颜色 6 2 2 3 2 4" xfId="3008"/>
    <cellStyle name="40% - 强调文字颜色 6 2 2 3 3" xfId="3009"/>
    <cellStyle name="40% - 强调文字颜色 6 2 2 3 4" xfId="3010"/>
    <cellStyle name="40% - 强调文字颜色 6 2 2 3 5" xfId="3011"/>
    <cellStyle name="40% - 强调文字颜色 6 2 2 4" xfId="3012"/>
    <cellStyle name="40% - 强调文字颜色 6 2 2 4 2" xfId="3013"/>
    <cellStyle name="40% - 强调文字颜色 6 2 2 4 3" xfId="3014"/>
    <cellStyle name="40% - 强调文字颜色 6 2 2 4 4" xfId="3015"/>
    <cellStyle name="40% - 强调文字颜色 6 2 2 5" xfId="3016"/>
    <cellStyle name="40% - 强调文字颜色 6 2 2 6" xfId="3017"/>
    <cellStyle name="40% - 强调文字颜色 6 2 2 7" xfId="3018"/>
    <cellStyle name="40% - 强调文字颜色 6 2 3" xfId="3019"/>
    <cellStyle name="40% - 强调文字颜色 6 2 3 2" xfId="3020"/>
    <cellStyle name="40% - 强调文字颜色 6 2 3 2 2" xfId="3021"/>
    <cellStyle name="40% - 强调文字颜色 6 2 3 2 3" xfId="3022"/>
    <cellStyle name="40% - 强调文字颜色 6 2 3 2 4" xfId="3023"/>
    <cellStyle name="40% - 强调文字颜色 6 2 3 3" xfId="3024"/>
    <cellStyle name="40% - 强调文字颜色 6 2 3 4" xfId="3025"/>
    <cellStyle name="40% - 强调文字颜色 6 2 3 5" xfId="3026"/>
    <cellStyle name="40% - 强调文字颜色 6 2 4" xfId="3027"/>
    <cellStyle name="40% - 强调文字颜色 6 2 4 2" xfId="3028"/>
    <cellStyle name="40% - 强调文字颜色 6 2 4 2 2" xfId="3029"/>
    <cellStyle name="40% - 强调文字颜色 6 2 4 2 3" xfId="3030"/>
    <cellStyle name="40% - 强调文字颜色 6 2 4 2 4" xfId="3031"/>
    <cellStyle name="40% - 强调文字颜色 6 2 4 3" xfId="3032"/>
    <cellStyle name="40% - 强调文字颜色 6 2 4 4" xfId="3033"/>
    <cellStyle name="40% - 强调文字颜色 6 2 4 5" xfId="3034"/>
    <cellStyle name="40% - 强调文字颜色 6 2 5" xfId="3035"/>
    <cellStyle name="40% - 强调文字颜色 6 2 5 2" xfId="3036"/>
    <cellStyle name="40% - 强调文字颜色 6 2 5 2 2" xfId="3037"/>
    <cellStyle name="40% - 强调文字颜色 6 2 5 2 3" xfId="3038"/>
    <cellStyle name="40% - 强调文字颜色 6 2 5 2 4" xfId="3039"/>
    <cellStyle name="40% - 强调文字颜色 6 2 5 3" xfId="3040"/>
    <cellStyle name="40% - 强调文字颜色 6 2 5 4" xfId="3041"/>
    <cellStyle name="40% - 强调文字颜色 6 2 5 5" xfId="3042"/>
    <cellStyle name="40% - 强调文字颜色 6 2 6" xfId="3043"/>
    <cellStyle name="40% - 强调文字颜色 6 2 6 2" xfId="3044"/>
    <cellStyle name="40% - 强调文字颜色 6 2 6 3" xfId="3045"/>
    <cellStyle name="40% - 强调文字颜色 6 2 6 4" xfId="3046"/>
    <cellStyle name="40% - 强调文字颜色 6 2 7" xfId="3047"/>
    <cellStyle name="40% - 强调文字颜色 6 2 8" xfId="3048"/>
    <cellStyle name="40% - 强调文字颜色 6 2 9" xfId="3049"/>
    <cellStyle name="40% - 强调文字颜色 6 3" xfId="3050"/>
    <cellStyle name="40% - 强调文字颜色 6 3 2" xfId="3051"/>
    <cellStyle name="40% - 强调文字颜色 6 3 2 2" xfId="3052"/>
    <cellStyle name="40% - 强调文字颜色 6 3 2 2 2" xfId="3053"/>
    <cellStyle name="40% - 强调文字颜色 6 3 2 2 2 2" xfId="3054"/>
    <cellStyle name="40% - 强调文字颜色 6 3 2 2 2 3" xfId="3055"/>
    <cellStyle name="40% - 强调文字颜色 6 3 2 2 2 4" xfId="3056"/>
    <cellStyle name="40% - 强调文字颜色 6 3 2 2 3" xfId="3057"/>
    <cellStyle name="40% - 强调文字颜色 6 3 2 2 4" xfId="3058"/>
    <cellStyle name="40% - 强调文字颜色 6 3 2 2 5" xfId="3059"/>
    <cellStyle name="40% - 强调文字颜色 6 3 2 3" xfId="3060"/>
    <cellStyle name="40% - 强调文字颜色 6 3 2 3 2" xfId="3061"/>
    <cellStyle name="40% - 强调文字颜色 6 3 2 3 2 2" xfId="3062"/>
    <cellStyle name="40% - 强调文字颜色 6 3 2 3 2 3" xfId="3063"/>
    <cellStyle name="40% - 强调文字颜色 6 3 2 3 2 4" xfId="3064"/>
    <cellStyle name="40% - 强调文字颜色 6 3 2 3 3" xfId="3065"/>
    <cellStyle name="40% - 强调文字颜色 6 3 2 3 4" xfId="3066"/>
    <cellStyle name="40% - 强调文字颜色 6 3 2 3 5" xfId="3067"/>
    <cellStyle name="40% - 强调文字颜色 6 3 2 4" xfId="3068"/>
    <cellStyle name="40% - 强调文字颜色 6 3 2 4 2" xfId="3069"/>
    <cellStyle name="40% - 强调文字颜色 6 3 2 4 3" xfId="3070"/>
    <cellStyle name="40% - 强调文字颜色 6 3 2 4 4" xfId="3071"/>
    <cellStyle name="40% - 强调文字颜色 6 3 2 5" xfId="3072"/>
    <cellStyle name="40% - 强调文字颜色 6 3 2 6" xfId="3073"/>
    <cellStyle name="40% - 强调文字颜色 6 3 2 7" xfId="3074"/>
    <cellStyle name="40% - 强调文字颜色 6 3 3" xfId="3075"/>
    <cellStyle name="40% - 强调文字颜色 6 3 3 2" xfId="3076"/>
    <cellStyle name="40% - 强调文字颜色 6 3 3 2 2" xfId="3077"/>
    <cellStyle name="40% - 强调文字颜色 6 3 3 2 3" xfId="3078"/>
    <cellStyle name="40% - 强调文字颜色 6 3 3 2 4" xfId="3079"/>
    <cellStyle name="40% - 强调文字颜色 6 3 3 3" xfId="3080"/>
    <cellStyle name="40% - 强调文字颜色 6 3 3 4" xfId="3081"/>
    <cellStyle name="40% - 强调文字颜色 6 3 3 5" xfId="3082"/>
    <cellStyle name="40% - 强调文字颜色 6 3 4" xfId="3083"/>
    <cellStyle name="40% - 强调文字颜色 6 3 4 2" xfId="3084"/>
    <cellStyle name="40% - 强调文字颜色 6 3 4 2 2" xfId="3085"/>
    <cellStyle name="40% - 强调文字颜色 6 3 4 2 3" xfId="3086"/>
    <cellStyle name="40% - 强调文字颜色 6 3 4 2 4" xfId="3087"/>
    <cellStyle name="40% - 强调文字颜色 6 3 4 3" xfId="3088"/>
    <cellStyle name="40% - 强调文字颜色 6 3 4 4" xfId="3089"/>
    <cellStyle name="40% - 强调文字颜色 6 3 4 5" xfId="3090"/>
    <cellStyle name="40% - 强调文字颜色 6 3 5" xfId="3091"/>
    <cellStyle name="40% - 强调文字颜色 6 3 5 2" xfId="3092"/>
    <cellStyle name="40% - 强调文字颜色 6 3 5 2 2" xfId="3093"/>
    <cellStyle name="40% - 强调文字颜色 6 3 5 2 3" xfId="3094"/>
    <cellStyle name="40% - 强调文字颜色 6 3 5 2 4" xfId="3095"/>
    <cellStyle name="40% - 强调文字颜色 6 3 5 3" xfId="3096"/>
    <cellStyle name="40% - 强调文字颜色 6 3 5 4" xfId="3097"/>
    <cellStyle name="40% - 强调文字颜色 6 3 5 5" xfId="3098"/>
    <cellStyle name="40% - 强调文字颜色 6 3 6" xfId="3099"/>
    <cellStyle name="40% - 强调文字颜色 6 3 6 2" xfId="3100"/>
    <cellStyle name="40% - 强调文字颜色 6 3 6 3" xfId="3101"/>
    <cellStyle name="40% - 强调文字颜色 6 3 6 4" xfId="3102"/>
    <cellStyle name="40% - 强调文字颜色 6 3 7" xfId="3103"/>
    <cellStyle name="40% - 强调文字颜色 6 3 8" xfId="3104"/>
    <cellStyle name="40% - 强调文字颜色 6 3 9" xfId="3105"/>
    <cellStyle name="40% - 强调文字颜色 6 4" xfId="3106"/>
    <cellStyle name="40% - 强调文字颜色 6 4 2" xfId="3107"/>
    <cellStyle name="40% - 强调文字颜色 6 4 2 2" xfId="3108"/>
    <cellStyle name="40% - 强调文字颜色 6 4 2 2 2" xfId="3109"/>
    <cellStyle name="40% - 强调文字颜色 6 4 2 2 2 2" xfId="3110"/>
    <cellStyle name="40% - 强调文字颜色 6 4 2 2 2 3" xfId="3111"/>
    <cellStyle name="40% - 强调文字颜色 6 4 2 2 2 4" xfId="3112"/>
    <cellStyle name="40% - 强调文字颜色 6 4 2 2 3" xfId="3113"/>
    <cellStyle name="40% - 强调文字颜色 6 4 2 2 4" xfId="3114"/>
    <cellStyle name="40% - 强调文字颜色 6 4 2 2 5" xfId="3115"/>
    <cellStyle name="40% - 强调文字颜色 6 4 2 3" xfId="3116"/>
    <cellStyle name="40% - 强调文字颜色 6 4 2 3 2" xfId="3117"/>
    <cellStyle name="40% - 强调文字颜色 6 4 2 3 2 2" xfId="3118"/>
    <cellStyle name="40% - 强调文字颜色 6 4 2 3 2 3" xfId="3119"/>
    <cellStyle name="40% - 强调文字颜色 6 4 2 3 2 4" xfId="3120"/>
    <cellStyle name="40% - 强调文字颜色 6 4 2 3 3" xfId="3121"/>
    <cellStyle name="40% - 强调文字颜色 6 4 2 3 4" xfId="3122"/>
    <cellStyle name="40% - 强调文字颜色 6 4 2 3 5" xfId="3123"/>
    <cellStyle name="40% - 强调文字颜色 6 4 2 4" xfId="3124"/>
    <cellStyle name="40% - 强调文字颜色 6 4 2 4 2" xfId="3125"/>
    <cellStyle name="40% - 强调文字颜色 6 4 2 4 3" xfId="3126"/>
    <cellStyle name="40% - 强调文字颜色 6 4 2 4 4" xfId="3127"/>
    <cellStyle name="40% - 强调文字颜色 6 4 2 5" xfId="3128"/>
    <cellStyle name="40% - 强调文字颜色 6 4 2 6" xfId="3129"/>
    <cellStyle name="40% - 强调文字颜色 6 4 2 7" xfId="3130"/>
    <cellStyle name="40% - 强调文字颜色 6 4 3" xfId="3131"/>
    <cellStyle name="40% - 强调文字颜色 6 4 3 2" xfId="3132"/>
    <cellStyle name="40% - 强调文字颜色 6 4 3 2 2" xfId="3133"/>
    <cellStyle name="40% - 强调文字颜色 6 4 3 2 3" xfId="3134"/>
    <cellStyle name="40% - 强调文字颜色 6 4 3 2 4" xfId="3135"/>
    <cellStyle name="40% - 强调文字颜色 6 4 3 3" xfId="3136"/>
    <cellStyle name="40% - 强调文字颜色 6 4 3 4" xfId="3137"/>
    <cellStyle name="40% - 强调文字颜色 6 4 3 5" xfId="3138"/>
    <cellStyle name="40% - 强调文字颜色 6 4 4" xfId="3139"/>
    <cellStyle name="40% - 强调文字颜色 6 4 4 2" xfId="3140"/>
    <cellStyle name="40% - 强调文字颜色 6 4 4 2 2" xfId="3141"/>
    <cellStyle name="40% - 强调文字颜色 6 4 4 2 3" xfId="3142"/>
    <cellStyle name="40% - 强调文字颜色 6 4 4 2 4" xfId="3143"/>
    <cellStyle name="40% - 强调文字颜色 6 4 4 3" xfId="3144"/>
    <cellStyle name="40% - 强调文字颜色 6 4 4 4" xfId="3145"/>
    <cellStyle name="40% - 强调文字颜色 6 4 4 5" xfId="3146"/>
    <cellStyle name="40% - 强调文字颜色 6 4 5" xfId="3147"/>
    <cellStyle name="40% - 强调文字颜色 6 4 5 2" xfId="3148"/>
    <cellStyle name="40% - 强调文字颜色 6 4 5 2 2" xfId="3149"/>
    <cellStyle name="40% - 强调文字颜色 6 4 5 2 3" xfId="3150"/>
    <cellStyle name="40% - 强调文字颜色 6 4 5 2 4" xfId="3151"/>
    <cellStyle name="40% - 强调文字颜色 6 4 5 3" xfId="3152"/>
    <cellStyle name="40% - 强调文字颜色 6 4 5 4" xfId="3153"/>
    <cellStyle name="40% - 强调文字颜色 6 4 5 5" xfId="3154"/>
    <cellStyle name="40% - 强调文字颜色 6 4 6" xfId="3155"/>
    <cellStyle name="40% - 强调文字颜色 6 4 6 2" xfId="3156"/>
    <cellStyle name="40% - 强调文字颜色 6 4 6 3" xfId="3157"/>
    <cellStyle name="40% - 强调文字颜色 6 4 6 4" xfId="3158"/>
    <cellStyle name="40% - 强调文字颜色 6 4 7" xfId="3159"/>
    <cellStyle name="40% - 强调文字颜色 6 4 8" xfId="3160"/>
    <cellStyle name="40% - 强调文字颜色 6 4 9" xfId="3161"/>
    <cellStyle name="60% - 强调文字颜色 1 2" xfId="3162"/>
    <cellStyle name="60% - 强调文字颜色 1 2 2" xfId="3163"/>
    <cellStyle name="60% - 强调文字颜色 1 2 2 2" xfId="3164"/>
    <cellStyle name="60% - 强调文字颜色 1 2 2 3" xfId="3165"/>
    <cellStyle name="60% - 强调文字颜色 1 2 2 4" xfId="3166"/>
    <cellStyle name="60% - 强调文字颜色 1 2 3" xfId="3167"/>
    <cellStyle name="60% - 强调文字颜色 1 2 3 2" xfId="3168"/>
    <cellStyle name="60% - 强调文字颜色 1 2 3 3" xfId="3169"/>
    <cellStyle name="60% - 强调文字颜色 1 2 3 4" xfId="3170"/>
    <cellStyle name="60% - 强调文字颜色 1 2 4" xfId="3171"/>
    <cellStyle name="60% - 强调文字颜色 1 2 5" xfId="3172"/>
    <cellStyle name="60% - 强调文字颜色 1 2 6" xfId="3173"/>
    <cellStyle name="60% - 强调文字颜色 1 3" xfId="3174"/>
    <cellStyle name="60% - 强调文字颜色 1 3 2" xfId="3175"/>
    <cellStyle name="60% - 强调文字颜色 1 3 2 2" xfId="3176"/>
    <cellStyle name="60% - 强调文字颜色 1 3 2 3" xfId="3177"/>
    <cellStyle name="60% - 强调文字颜色 1 3 2 4" xfId="3178"/>
    <cellStyle name="60% - 强调文字颜色 1 3 3" xfId="3179"/>
    <cellStyle name="60% - 强调文字颜色 1 3 3 2" xfId="3180"/>
    <cellStyle name="60% - 强调文字颜色 1 3 3 3" xfId="3181"/>
    <cellStyle name="60% - 强调文字颜色 1 3 3 4" xfId="3182"/>
    <cellStyle name="60% - 强调文字颜色 1 3 4" xfId="3183"/>
    <cellStyle name="60% - 强调文字颜色 1 3 5" xfId="3184"/>
    <cellStyle name="60% - 强调文字颜色 1 3 6" xfId="3185"/>
    <cellStyle name="60% - 强调文字颜色 2 2" xfId="3186"/>
    <cellStyle name="60% - 强调文字颜色 2 2 2" xfId="3187"/>
    <cellStyle name="60% - 强调文字颜色 2 2 2 2" xfId="3188"/>
    <cellStyle name="60% - 强调文字颜色 2 2 2 3" xfId="3189"/>
    <cellStyle name="60% - 强调文字颜色 2 2 2 4" xfId="3190"/>
    <cellStyle name="60% - 强调文字颜色 2 2 3" xfId="3191"/>
    <cellStyle name="60% - 强调文字颜色 2 2 3 2" xfId="3192"/>
    <cellStyle name="60% - 强调文字颜色 2 2 3 3" xfId="3193"/>
    <cellStyle name="60% - 强调文字颜色 2 2 3 4" xfId="3194"/>
    <cellStyle name="60% - 强调文字颜色 2 2 4" xfId="3195"/>
    <cellStyle name="60% - 强调文字颜色 2 2 5" xfId="3196"/>
    <cellStyle name="60% - 强调文字颜色 2 2 6" xfId="3197"/>
    <cellStyle name="60% - 强调文字颜色 2 3" xfId="3198"/>
    <cellStyle name="60% - 强调文字颜色 2 3 2" xfId="3199"/>
    <cellStyle name="60% - 强调文字颜色 2 3 2 2" xfId="3200"/>
    <cellStyle name="60% - 强调文字颜色 2 3 2 3" xfId="3201"/>
    <cellStyle name="60% - 强调文字颜色 2 3 2 4" xfId="3202"/>
    <cellStyle name="60% - 强调文字颜色 2 3 3" xfId="3203"/>
    <cellStyle name="60% - 强调文字颜色 2 3 3 2" xfId="3204"/>
    <cellStyle name="60% - 强调文字颜色 2 3 3 3" xfId="3205"/>
    <cellStyle name="60% - 强调文字颜色 2 3 3 4" xfId="3206"/>
    <cellStyle name="60% - 强调文字颜色 2 3 4" xfId="3207"/>
    <cellStyle name="60% - 强调文字颜色 2 3 5" xfId="3208"/>
    <cellStyle name="60% - 强调文字颜色 2 3 6" xfId="3209"/>
    <cellStyle name="60% - 强调文字颜色 3 2" xfId="3210"/>
    <cellStyle name="60% - 强调文字颜色 3 2 2" xfId="3211"/>
    <cellStyle name="60% - 强调文字颜色 3 2 2 2" xfId="3212"/>
    <cellStyle name="60% - 强调文字颜色 3 2 2 3" xfId="3213"/>
    <cellStyle name="60% - 强调文字颜色 3 2 2 4" xfId="3214"/>
    <cellStyle name="60% - 强调文字颜色 3 2 3" xfId="3215"/>
    <cellStyle name="60% - 强调文字颜色 3 2 3 2" xfId="3216"/>
    <cellStyle name="60% - 强调文字颜色 3 2 3 3" xfId="3217"/>
    <cellStyle name="60% - 强调文字颜色 3 2 3 4" xfId="3218"/>
    <cellStyle name="60% - 强调文字颜色 3 2 4" xfId="3219"/>
    <cellStyle name="60% - 强调文字颜色 3 2 5" xfId="3220"/>
    <cellStyle name="60% - 强调文字颜色 3 2 6" xfId="3221"/>
    <cellStyle name="60% - 强调文字颜色 3 3" xfId="3222"/>
    <cellStyle name="60% - 强调文字颜色 3 3 2" xfId="3223"/>
    <cellStyle name="60% - 强调文字颜色 3 3 2 2" xfId="3224"/>
    <cellStyle name="60% - 强调文字颜色 3 3 2 3" xfId="3225"/>
    <cellStyle name="60% - 强调文字颜色 3 3 2 4" xfId="3226"/>
    <cellStyle name="60% - 强调文字颜色 3 3 3" xfId="3227"/>
    <cellStyle name="60% - 强调文字颜色 3 3 3 2" xfId="3228"/>
    <cellStyle name="60% - 强调文字颜色 3 3 3 3" xfId="3229"/>
    <cellStyle name="60% - 强调文字颜色 3 3 3 4" xfId="3230"/>
    <cellStyle name="60% - 强调文字颜色 3 3 4" xfId="3231"/>
    <cellStyle name="60% - 强调文字颜色 3 3 5" xfId="3232"/>
    <cellStyle name="60% - 强调文字颜色 3 3 6" xfId="3233"/>
    <cellStyle name="60% - 强调文字颜色 4 2" xfId="3234"/>
    <cellStyle name="60% - 强调文字颜色 4 2 2" xfId="3235"/>
    <cellStyle name="60% - 强调文字颜色 4 2 2 2" xfId="3236"/>
    <cellStyle name="60% - 强调文字颜色 4 2 2 3" xfId="3237"/>
    <cellStyle name="60% - 强调文字颜色 4 2 2 4" xfId="3238"/>
    <cellStyle name="60% - 强调文字颜色 4 2 3" xfId="3239"/>
    <cellStyle name="60% - 强调文字颜色 4 2 3 2" xfId="3240"/>
    <cellStyle name="60% - 强调文字颜色 4 2 3 3" xfId="3241"/>
    <cellStyle name="60% - 强调文字颜色 4 2 3 4" xfId="3242"/>
    <cellStyle name="60% - 强调文字颜色 4 2 4" xfId="3243"/>
    <cellStyle name="60% - 强调文字颜色 4 2 5" xfId="3244"/>
    <cellStyle name="60% - 强调文字颜色 4 2 6" xfId="3245"/>
    <cellStyle name="60% - 强调文字颜色 4 3" xfId="3246"/>
    <cellStyle name="60% - 强调文字颜色 4 3 2" xfId="3247"/>
    <cellStyle name="60% - 强调文字颜色 4 3 2 2" xfId="3248"/>
    <cellStyle name="60% - 强调文字颜色 4 3 2 3" xfId="3249"/>
    <cellStyle name="60% - 强调文字颜色 4 3 2 4" xfId="3250"/>
    <cellStyle name="60% - 强调文字颜色 4 3 3" xfId="3251"/>
    <cellStyle name="60% - 强调文字颜色 4 3 3 2" xfId="3252"/>
    <cellStyle name="60% - 强调文字颜色 4 3 3 3" xfId="3253"/>
    <cellStyle name="60% - 强调文字颜色 4 3 3 4" xfId="3254"/>
    <cellStyle name="60% - 强调文字颜色 4 3 4" xfId="3255"/>
    <cellStyle name="60% - 强调文字颜色 4 3 5" xfId="3256"/>
    <cellStyle name="60% - 强调文字颜色 4 3 6" xfId="3257"/>
    <cellStyle name="60% - 强调文字颜色 5 2" xfId="3258"/>
    <cellStyle name="60% - 强调文字颜色 5 2 2" xfId="3259"/>
    <cellStyle name="60% - 强调文字颜色 5 2 2 2" xfId="3260"/>
    <cellStyle name="60% - 强调文字颜色 5 2 2 3" xfId="3261"/>
    <cellStyle name="60% - 强调文字颜色 5 2 2 4" xfId="3262"/>
    <cellStyle name="60% - 强调文字颜色 5 2 3" xfId="3263"/>
    <cellStyle name="60% - 强调文字颜色 5 2 3 2" xfId="3264"/>
    <cellStyle name="60% - 强调文字颜色 5 2 3 3" xfId="3265"/>
    <cellStyle name="60% - 强调文字颜色 5 2 3 4" xfId="3266"/>
    <cellStyle name="60% - 强调文字颜色 5 2 4" xfId="3267"/>
    <cellStyle name="60% - 强调文字颜色 5 2 5" xfId="3268"/>
    <cellStyle name="60% - 强调文字颜色 5 2 6" xfId="3269"/>
    <cellStyle name="60% - 强调文字颜色 5 3" xfId="3270"/>
    <cellStyle name="60% - 强调文字颜色 5 3 2" xfId="3271"/>
    <cellStyle name="60% - 强调文字颜色 5 3 2 2" xfId="3272"/>
    <cellStyle name="60% - 强调文字颜色 5 3 2 3" xfId="3273"/>
    <cellStyle name="60% - 强调文字颜色 5 3 2 4" xfId="3274"/>
    <cellStyle name="60% - 强调文字颜色 5 3 3" xfId="3275"/>
    <cellStyle name="60% - 强调文字颜色 5 3 3 2" xfId="3276"/>
    <cellStyle name="60% - 强调文字颜色 5 3 3 3" xfId="3277"/>
    <cellStyle name="60% - 强调文字颜色 5 3 3 4" xfId="3278"/>
    <cellStyle name="60% - 强调文字颜色 5 3 4" xfId="3279"/>
    <cellStyle name="60% - 强调文字颜色 5 3 5" xfId="3280"/>
    <cellStyle name="60% - 强调文字颜色 5 3 6" xfId="3281"/>
    <cellStyle name="60% - 强调文字颜色 6 2" xfId="3282"/>
    <cellStyle name="60% - 强调文字颜色 6 2 2" xfId="3283"/>
    <cellStyle name="60% - 强调文字颜色 6 2 2 2" xfId="3284"/>
    <cellStyle name="60% - 强调文字颜色 6 2 2 3" xfId="3285"/>
    <cellStyle name="60% - 强调文字颜色 6 2 2 4" xfId="3286"/>
    <cellStyle name="60% - 强调文字颜色 6 2 3" xfId="3287"/>
    <cellStyle name="60% - 强调文字颜色 6 2 3 2" xfId="3288"/>
    <cellStyle name="60% - 强调文字颜色 6 2 3 3" xfId="3289"/>
    <cellStyle name="60% - 强调文字颜色 6 2 3 4" xfId="3290"/>
    <cellStyle name="60% - 强调文字颜色 6 2 4" xfId="3291"/>
    <cellStyle name="60% - 强调文字颜色 6 2 5" xfId="3292"/>
    <cellStyle name="60% - 强调文字颜色 6 2 6" xfId="3293"/>
    <cellStyle name="60% - 强调文字颜色 6 3" xfId="3294"/>
    <cellStyle name="60% - 强调文字颜色 6 3 2" xfId="3295"/>
    <cellStyle name="60% - 强调文字颜色 6 3 2 2" xfId="3296"/>
    <cellStyle name="60% - 强调文字颜色 6 3 2 3" xfId="3297"/>
    <cellStyle name="60% - 强调文字颜色 6 3 2 4" xfId="3298"/>
    <cellStyle name="60% - 强调文字颜色 6 3 3" xfId="3299"/>
    <cellStyle name="60% - 强调文字颜色 6 3 3 2" xfId="3300"/>
    <cellStyle name="60% - 强调文字颜色 6 3 3 3" xfId="3301"/>
    <cellStyle name="60% - 强调文字颜色 6 3 3 4" xfId="3302"/>
    <cellStyle name="60% - 强调文字颜色 6 3 4" xfId="3303"/>
    <cellStyle name="60% - 强调文字颜色 6 3 5" xfId="3304"/>
    <cellStyle name="60% - 强调文字颜色 6 3 6" xfId="3305"/>
    <cellStyle name="6mal" xfId="3306"/>
    <cellStyle name="6mal 2" xfId="3307"/>
    <cellStyle name="6mal 3" xfId="3308"/>
    <cellStyle name="6mal 4" xfId="3309"/>
    <cellStyle name="Accent1" xfId="3310"/>
    <cellStyle name="Accent1 - 20%" xfId="3311"/>
    <cellStyle name="Accent1 - 20% 2" xfId="3312"/>
    <cellStyle name="Accent1 - 20% 2 2" xfId="3313"/>
    <cellStyle name="Accent1 - 20% 2 2 2" xfId="3314"/>
    <cellStyle name="Accent1 - 20% 2 2 2 2" xfId="3315"/>
    <cellStyle name="Accent1 - 20% 2 2 2 3" xfId="3316"/>
    <cellStyle name="Accent1 - 20% 2 2 2 4" xfId="3317"/>
    <cellStyle name="Accent1 - 20% 2 2 3" xfId="3318"/>
    <cellStyle name="Accent1 - 20% 2 2 4" xfId="3319"/>
    <cellStyle name="Accent1 - 20% 2 2 5" xfId="3320"/>
    <cellStyle name="Accent1 - 20% 2 3" xfId="3321"/>
    <cellStyle name="Accent1 - 20% 2 3 2" xfId="3322"/>
    <cellStyle name="Accent1 - 20% 2 3 2 2" xfId="3323"/>
    <cellStyle name="Accent1 - 20% 2 3 2 3" xfId="3324"/>
    <cellStyle name="Accent1 - 20% 2 3 2 4" xfId="3325"/>
    <cellStyle name="Accent1 - 20% 2 3 3" xfId="3326"/>
    <cellStyle name="Accent1 - 20% 2 3 4" xfId="3327"/>
    <cellStyle name="Accent1 - 20% 2 3 5" xfId="3328"/>
    <cellStyle name="Accent1 - 20% 2 4" xfId="3329"/>
    <cellStyle name="Accent1 - 20% 2 4 2" xfId="3330"/>
    <cellStyle name="Accent1 - 20% 2 4 3" xfId="3331"/>
    <cellStyle name="Accent1 - 20% 2 4 4" xfId="3332"/>
    <cellStyle name="Accent1 - 20% 2 5" xfId="3333"/>
    <cellStyle name="Accent1 - 20% 2 6" xfId="3334"/>
    <cellStyle name="Accent1 - 20% 2 7" xfId="3335"/>
    <cellStyle name="Accent1 - 20% 3" xfId="3336"/>
    <cellStyle name="Accent1 - 20% 3 2" xfId="3337"/>
    <cellStyle name="Accent1 - 20% 3 2 2" xfId="3338"/>
    <cellStyle name="Accent1 - 20% 3 2 2 2" xfId="3339"/>
    <cellStyle name="Accent1 - 20% 3 2 2 3" xfId="3340"/>
    <cellStyle name="Accent1 - 20% 3 2 2 4" xfId="3341"/>
    <cellStyle name="Accent1 - 20% 3 2 3" xfId="3342"/>
    <cellStyle name="Accent1 - 20% 3 2 4" xfId="3343"/>
    <cellStyle name="Accent1 - 20% 3 2 5" xfId="3344"/>
    <cellStyle name="Accent1 - 20% 3 3" xfId="3345"/>
    <cellStyle name="Accent1 - 20% 3 3 2" xfId="3346"/>
    <cellStyle name="Accent1 - 20% 3 3 2 2" xfId="3347"/>
    <cellStyle name="Accent1 - 20% 3 3 2 3" xfId="3348"/>
    <cellStyle name="Accent1 - 20% 3 3 2 4" xfId="3349"/>
    <cellStyle name="Accent1 - 20% 3 3 3" xfId="3350"/>
    <cellStyle name="Accent1 - 20% 3 3 4" xfId="3351"/>
    <cellStyle name="Accent1 - 20% 3 3 5" xfId="3352"/>
    <cellStyle name="Accent1 - 20% 3 4" xfId="3353"/>
    <cellStyle name="Accent1 - 20% 3 4 2" xfId="3354"/>
    <cellStyle name="Accent1 - 20% 3 4 3" xfId="3355"/>
    <cellStyle name="Accent1 - 20% 3 4 4" xfId="3356"/>
    <cellStyle name="Accent1 - 20% 3 5" xfId="3357"/>
    <cellStyle name="Accent1 - 20% 3 6" xfId="3358"/>
    <cellStyle name="Accent1 - 20% 3 7" xfId="3359"/>
    <cellStyle name="Accent1 - 20% 4" xfId="3360"/>
    <cellStyle name="Accent1 - 20% 4 2" xfId="3361"/>
    <cellStyle name="Accent1 - 20% 4 2 2" xfId="3362"/>
    <cellStyle name="Accent1 - 20% 4 2 3" xfId="3363"/>
    <cellStyle name="Accent1 - 20% 4 2 4" xfId="3364"/>
    <cellStyle name="Accent1 - 20% 4 3" xfId="3365"/>
    <cellStyle name="Accent1 - 20% 4 4" xfId="3366"/>
    <cellStyle name="Accent1 - 20% 4 5" xfId="3367"/>
    <cellStyle name="Accent1 - 20% 5" xfId="3368"/>
    <cellStyle name="Accent1 - 20% 5 2" xfId="3369"/>
    <cellStyle name="Accent1 - 20% 5 2 2" xfId="3370"/>
    <cellStyle name="Accent1 - 20% 5 2 3" xfId="3371"/>
    <cellStyle name="Accent1 - 20% 5 2 4" xfId="3372"/>
    <cellStyle name="Accent1 - 20% 5 3" xfId="3373"/>
    <cellStyle name="Accent1 - 20% 5 4" xfId="3374"/>
    <cellStyle name="Accent1 - 20% 5 5" xfId="3375"/>
    <cellStyle name="Accent1 - 20% 6" xfId="3376"/>
    <cellStyle name="Accent1 - 20% 6 2" xfId="3377"/>
    <cellStyle name="Accent1 - 20% 6 3" xfId="3378"/>
    <cellStyle name="Accent1 - 20% 6 4" xfId="3379"/>
    <cellStyle name="Accent1 - 20% 7" xfId="3380"/>
    <cellStyle name="Accent1 - 20% 8" xfId="3381"/>
    <cellStyle name="Accent1 - 20% 9" xfId="3382"/>
    <cellStyle name="Accent1 - 40%" xfId="3383"/>
    <cellStyle name="Accent1 - 40% 2" xfId="3384"/>
    <cellStyle name="Accent1 - 40% 2 2" xfId="3385"/>
    <cellStyle name="Accent1 - 40% 2 2 2" xfId="3386"/>
    <cellStyle name="Accent1 - 40% 2 2 2 2" xfId="3387"/>
    <cellStyle name="Accent1 - 40% 2 2 2 3" xfId="3388"/>
    <cellStyle name="Accent1 - 40% 2 2 2 4" xfId="3389"/>
    <cellStyle name="Accent1 - 40% 2 2 3" xfId="3390"/>
    <cellStyle name="Accent1 - 40% 2 2 4" xfId="3391"/>
    <cellStyle name="Accent1 - 40% 2 2 5" xfId="3392"/>
    <cellStyle name="Accent1 - 40% 2 3" xfId="3393"/>
    <cellStyle name="Accent1 - 40% 2 3 2" xfId="3394"/>
    <cellStyle name="Accent1 - 40% 2 3 2 2" xfId="3395"/>
    <cellStyle name="Accent1 - 40% 2 3 2 3" xfId="3396"/>
    <cellStyle name="Accent1 - 40% 2 3 2 4" xfId="3397"/>
    <cellStyle name="Accent1 - 40% 2 3 3" xfId="3398"/>
    <cellStyle name="Accent1 - 40% 2 3 4" xfId="3399"/>
    <cellStyle name="Accent1 - 40% 2 3 5" xfId="3400"/>
    <cellStyle name="Accent1 - 40% 2 4" xfId="3401"/>
    <cellStyle name="Accent1 - 40% 2 4 2" xfId="3402"/>
    <cellStyle name="Accent1 - 40% 2 4 3" xfId="3403"/>
    <cellStyle name="Accent1 - 40% 2 4 4" xfId="3404"/>
    <cellStyle name="Accent1 - 40% 2 5" xfId="3405"/>
    <cellStyle name="Accent1 - 40% 2 6" xfId="3406"/>
    <cellStyle name="Accent1 - 40% 2 7" xfId="3407"/>
    <cellStyle name="Accent1 - 40% 3" xfId="3408"/>
    <cellStyle name="Accent1 - 40% 3 2" xfId="3409"/>
    <cellStyle name="Accent1 - 40% 3 2 2" xfId="3410"/>
    <cellStyle name="Accent1 - 40% 3 2 2 2" xfId="3411"/>
    <cellStyle name="Accent1 - 40% 3 2 2 3" xfId="3412"/>
    <cellStyle name="Accent1 - 40% 3 2 2 4" xfId="3413"/>
    <cellStyle name="Accent1 - 40% 3 2 3" xfId="3414"/>
    <cellStyle name="Accent1 - 40% 3 2 4" xfId="3415"/>
    <cellStyle name="Accent1 - 40% 3 2 5" xfId="3416"/>
    <cellStyle name="Accent1 - 40% 3 3" xfId="3417"/>
    <cellStyle name="Accent1 - 40% 3 3 2" xfId="3418"/>
    <cellStyle name="Accent1 - 40% 3 3 2 2" xfId="3419"/>
    <cellStyle name="Accent1 - 40% 3 3 2 3" xfId="3420"/>
    <cellStyle name="Accent1 - 40% 3 3 2 4" xfId="3421"/>
    <cellStyle name="Accent1 - 40% 3 3 3" xfId="3422"/>
    <cellStyle name="Accent1 - 40% 3 3 4" xfId="3423"/>
    <cellStyle name="Accent1 - 40% 3 3 5" xfId="3424"/>
    <cellStyle name="Accent1 - 40% 3 4" xfId="3425"/>
    <cellStyle name="Accent1 - 40% 3 4 2" xfId="3426"/>
    <cellStyle name="Accent1 - 40% 3 4 3" xfId="3427"/>
    <cellStyle name="Accent1 - 40% 3 4 4" xfId="3428"/>
    <cellStyle name="Accent1 - 40% 3 5" xfId="3429"/>
    <cellStyle name="Accent1 - 40% 3 6" xfId="3430"/>
    <cellStyle name="Accent1 - 40% 3 7" xfId="3431"/>
    <cellStyle name="Accent1 - 40% 4" xfId="3432"/>
    <cellStyle name="Accent1 - 40% 4 2" xfId="3433"/>
    <cellStyle name="Accent1 - 40% 4 2 2" xfId="3434"/>
    <cellStyle name="Accent1 - 40% 4 2 3" xfId="3435"/>
    <cellStyle name="Accent1 - 40% 4 2 4" xfId="3436"/>
    <cellStyle name="Accent1 - 40% 4 3" xfId="3437"/>
    <cellStyle name="Accent1 - 40% 4 4" xfId="3438"/>
    <cellStyle name="Accent1 - 40% 4 5" xfId="3439"/>
    <cellStyle name="Accent1 - 40% 5" xfId="3440"/>
    <cellStyle name="Accent1 - 40% 5 2" xfId="3441"/>
    <cellStyle name="Accent1 - 40% 5 2 2" xfId="3442"/>
    <cellStyle name="Accent1 - 40% 5 2 3" xfId="3443"/>
    <cellStyle name="Accent1 - 40% 5 2 4" xfId="3444"/>
    <cellStyle name="Accent1 - 40% 5 3" xfId="3445"/>
    <cellStyle name="Accent1 - 40% 5 4" xfId="3446"/>
    <cellStyle name="Accent1 - 40% 5 5" xfId="3447"/>
    <cellStyle name="Accent1 - 40% 6" xfId="3448"/>
    <cellStyle name="Accent1 - 40% 6 2" xfId="3449"/>
    <cellStyle name="Accent1 - 40% 6 3" xfId="3450"/>
    <cellStyle name="Accent1 - 40% 6 4" xfId="3451"/>
    <cellStyle name="Accent1 - 40% 7" xfId="3452"/>
    <cellStyle name="Accent1 - 40% 8" xfId="3453"/>
    <cellStyle name="Accent1 - 40% 9" xfId="3454"/>
    <cellStyle name="Accent1 - 60%" xfId="3455"/>
    <cellStyle name="Accent1 - 60% 2" xfId="3456"/>
    <cellStyle name="Accent1 - 60% 2 2" xfId="3457"/>
    <cellStyle name="Accent1 - 60% 2 2 2" xfId="3458"/>
    <cellStyle name="Accent1 - 60% 2 2 3" xfId="3459"/>
    <cellStyle name="Accent1 - 60% 2 2 4" xfId="3460"/>
    <cellStyle name="Accent1 - 60% 2 3" xfId="3461"/>
    <cellStyle name="Accent1 - 60% 2 4" xfId="3462"/>
    <cellStyle name="Accent1 - 60% 2 5" xfId="3463"/>
    <cellStyle name="Accent1 - 60% 3" xfId="3464"/>
    <cellStyle name="Accent1 - 60% 3 2" xfId="3465"/>
    <cellStyle name="Accent1 - 60% 3 3" xfId="3466"/>
    <cellStyle name="Accent1 - 60% 3 4" xfId="3467"/>
    <cellStyle name="Accent1 - 60% 4" xfId="3468"/>
    <cellStyle name="Accent1 - 60% 5" xfId="3469"/>
    <cellStyle name="Accent1 - 60% 6" xfId="3470"/>
    <cellStyle name="Accent1 2" xfId="3471"/>
    <cellStyle name="Accent1 2 2" xfId="3472"/>
    <cellStyle name="Accent1 2 2 2" xfId="3473"/>
    <cellStyle name="Accent1 2 2 3" xfId="3474"/>
    <cellStyle name="Accent1 2 2 4" xfId="3475"/>
    <cellStyle name="Accent1 2 3" xfId="3476"/>
    <cellStyle name="Accent1 2 4" xfId="3477"/>
    <cellStyle name="Accent1 2 5" xfId="3478"/>
    <cellStyle name="Accent1 3" xfId="3479"/>
    <cellStyle name="Accent1 3 2" xfId="3480"/>
    <cellStyle name="Accent1 3 2 2" xfId="3481"/>
    <cellStyle name="Accent1 3 2 3" xfId="3482"/>
    <cellStyle name="Accent1 3 2 4" xfId="3483"/>
    <cellStyle name="Accent1 3 3" xfId="3484"/>
    <cellStyle name="Accent1 3 4" xfId="3485"/>
    <cellStyle name="Accent1 3 5" xfId="3486"/>
    <cellStyle name="Accent1 4" xfId="3487"/>
    <cellStyle name="Accent1 4 2" xfId="3488"/>
    <cellStyle name="Accent1 4 3" xfId="3489"/>
    <cellStyle name="Accent1 4 4" xfId="3490"/>
    <cellStyle name="Accent1 5" xfId="3491"/>
    <cellStyle name="Accent1 5 2" xfId="3492"/>
    <cellStyle name="Accent1 5 3" xfId="3493"/>
    <cellStyle name="Accent1 5 4" xfId="3494"/>
    <cellStyle name="Accent1 6" xfId="3495"/>
    <cellStyle name="Accent1 7" xfId="3496"/>
    <cellStyle name="Accent1 8" xfId="3497"/>
    <cellStyle name="Accent2" xfId="3498"/>
    <cellStyle name="Accent2 - 20%" xfId="3499"/>
    <cellStyle name="Accent2 - 20% 2" xfId="3500"/>
    <cellStyle name="Accent2 - 20% 2 2" xfId="3501"/>
    <cellStyle name="Accent2 - 20% 2 2 2" xfId="3502"/>
    <cellStyle name="Accent2 - 20% 2 2 2 2" xfId="3503"/>
    <cellStyle name="Accent2 - 20% 2 2 2 3" xfId="3504"/>
    <cellStyle name="Accent2 - 20% 2 2 2 4" xfId="3505"/>
    <cellStyle name="Accent2 - 20% 2 2 3" xfId="3506"/>
    <cellStyle name="Accent2 - 20% 2 2 4" xfId="3507"/>
    <cellStyle name="Accent2 - 20% 2 2 5" xfId="3508"/>
    <cellStyle name="Accent2 - 20% 2 3" xfId="3509"/>
    <cellStyle name="Accent2 - 20% 2 3 2" xfId="3510"/>
    <cellStyle name="Accent2 - 20% 2 3 2 2" xfId="3511"/>
    <cellStyle name="Accent2 - 20% 2 3 2 3" xfId="3512"/>
    <cellStyle name="Accent2 - 20% 2 3 2 4" xfId="3513"/>
    <cellStyle name="Accent2 - 20% 2 3 3" xfId="3514"/>
    <cellStyle name="Accent2 - 20% 2 3 4" xfId="3515"/>
    <cellStyle name="Accent2 - 20% 2 3 5" xfId="3516"/>
    <cellStyle name="Accent2 - 20% 2 4" xfId="3517"/>
    <cellStyle name="Accent2 - 20% 2 4 2" xfId="3518"/>
    <cellStyle name="Accent2 - 20% 2 4 3" xfId="3519"/>
    <cellStyle name="Accent2 - 20% 2 4 4" xfId="3520"/>
    <cellStyle name="Accent2 - 20% 2 5" xfId="3521"/>
    <cellStyle name="Accent2 - 20% 2 6" xfId="3522"/>
    <cellStyle name="Accent2 - 20% 2 7" xfId="3523"/>
    <cellStyle name="Accent2 - 20% 3" xfId="3524"/>
    <cellStyle name="Accent2 - 20% 3 2" xfId="3525"/>
    <cellStyle name="Accent2 - 20% 3 2 2" xfId="3526"/>
    <cellStyle name="Accent2 - 20% 3 2 2 2" xfId="3527"/>
    <cellStyle name="Accent2 - 20% 3 2 2 3" xfId="3528"/>
    <cellStyle name="Accent2 - 20% 3 2 2 4" xfId="3529"/>
    <cellStyle name="Accent2 - 20% 3 2 3" xfId="3530"/>
    <cellStyle name="Accent2 - 20% 3 2 4" xfId="3531"/>
    <cellStyle name="Accent2 - 20% 3 2 5" xfId="3532"/>
    <cellStyle name="Accent2 - 20% 3 3" xfId="3533"/>
    <cellStyle name="Accent2 - 20% 3 3 2" xfId="3534"/>
    <cellStyle name="Accent2 - 20% 3 3 2 2" xfId="3535"/>
    <cellStyle name="Accent2 - 20% 3 3 2 3" xfId="3536"/>
    <cellStyle name="Accent2 - 20% 3 3 2 4" xfId="3537"/>
    <cellStyle name="Accent2 - 20% 3 3 3" xfId="3538"/>
    <cellStyle name="Accent2 - 20% 3 3 4" xfId="3539"/>
    <cellStyle name="Accent2 - 20% 3 3 5" xfId="3540"/>
    <cellStyle name="Accent2 - 20% 3 4" xfId="3541"/>
    <cellStyle name="Accent2 - 20% 3 4 2" xfId="3542"/>
    <cellStyle name="Accent2 - 20% 3 4 3" xfId="3543"/>
    <cellStyle name="Accent2 - 20% 3 4 4" xfId="3544"/>
    <cellStyle name="Accent2 - 20% 3 5" xfId="3545"/>
    <cellStyle name="Accent2 - 20% 3 6" xfId="3546"/>
    <cellStyle name="Accent2 - 20% 3 7" xfId="3547"/>
    <cellStyle name="Accent2 - 20% 4" xfId="3548"/>
    <cellStyle name="Accent2 - 20% 4 2" xfId="3549"/>
    <cellStyle name="Accent2 - 20% 4 2 2" xfId="3550"/>
    <cellStyle name="Accent2 - 20% 4 2 3" xfId="3551"/>
    <cellStyle name="Accent2 - 20% 4 2 4" xfId="3552"/>
    <cellStyle name="Accent2 - 20% 4 3" xfId="3553"/>
    <cellStyle name="Accent2 - 20% 4 4" xfId="3554"/>
    <cellStyle name="Accent2 - 20% 4 5" xfId="3555"/>
    <cellStyle name="Accent2 - 20% 5" xfId="3556"/>
    <cellStyle name="Accent2 - 20% 5 2" xfId="3557"/>
    <cellStyle name="Accent2 - 20% 5 2 2" xfId="3558"/>
    <cellStyle name="Accent2 - 20% 5 2 3" xfId="3559"/>
    <cellStyle name="Accent2 - 20% 5 2 4" xfId="3560"/>
    <cellStyle name="Accent2 - 20% 5 3" xfId="3561"/>
    <cellStyle name="Accent2 - 20% 5 4" xfId="3562"/>
    <cellStyle name="Accent2 - 20% 5 5" xfId="3563"/>
    <cellStyle name="Accent2 - 20% 6" xfId="3564"/>
    <cellStyle name="Accent2 - 20% 6 2" xfId="3565"/>
    <cellStyle name="Accent2 - 20% 6 3" xfId="3566"/>
    <cellStyle name="Accent2 - 20% 6 4" xfId="3567"/>
    <cellStyle name="Accent2 - 20% 7" xfId="3568"/>
    <cellStyle name="Accent2 - 20% 8" xfId="3569"/>
    <cellStyle name="Accent2 - 20% 9" xfId="3570"/>
    <cellStyle name="Accent2 - 40%" xfId="3571"/>
    <cellStyle name="Accent2 - 40% 2" xfId="3572"/>
    <cellStyle name="Accent2 - 40% 2 2" xfId="3573"/>
    <cellStyle name="Accent2 - 40% 2 2 2" xfId="3574"/>
    <cellStyle name="Accent2 - 40% 2 2 2 2" xfId="3575"/>
    <cellStyle name="Accent2 - 40% 2 2 2 3" xfId="3576"/>
    <cellStyle name="Accent2 - 40% 2 2 2 4" xfId="3577"/>
    <cellStyle name="Accent2 - 40% 2 2 3" xfId="3578"/>
    <cellStyle name="Accent2 - 40% 2 2 4" xfId="3579"/>
    <cellStyle name="Accent2 - 40% 2 2 5" xfId="3580"/>
    <cellStyle name="Accent2 - 40% 2 3" xfId="3581"/>
    <cellStyle name="Accent2 - 40% 2 3 2" xfId="3582"/>
    <cellStyle name="Accent2 - 40% 2 3 2 2" xfId="3583"/>
    <cellStyle name="Accent2 - 40% 2 3 2 3" xfId="3584"/>
    <cellStyle name="Accent2 - 40% 2 3 2 4" xfId="3585"/>
    <cellStyle name="Accent2 - 40% 2 3 3" xfId="3586"/>
    <cellStyle name="Accent2 - 40% 2 3 4" xfId="3587"/>
    <cellStyle name="Accent2 - 40% 2 3 5" xfId="3588"/>
    <cellStyle name="Accent2 - 40% 2 4" xfId="3589"/>
    <cellStyle name="Accent2 - 40% 2 4 2" xfId="3590"/>
    <cellStyle name="Accent2 - 40% 2 4 3" xfId="3591"/>
    <cellStyle name="Accent2 - 40% 2 4 4" xfId="3592"/>
    <cellStyle name="Accent2 - 40% 2 5" xfId="3593"/>
    <cellStyle name="Accent2 - 40% 2 6" xfId="3594"/>
    <cellStyle name="Accent2 - 40% 2 7" xfId="3595"/>
    <cellStyle name="Accent2 - 40% 3" xfId="3596"/>
    <cellStyle name="Accent2 - 40% 3 2" xfId="3597"/>
    <cellStyle name="Accent2 - 40% 3 2 2" xfId="3598"/>
    <cellStyle name="Accent2 - 40% 3 2 2 2" xfId="3599"/>
    <cellStyle name="Accent2 - 40% 3 2 2 3" xfId="3600"/>
    <cellStyle name="Accent2 - 40% 3 2 2 4" xfId="3601"/>
    <cellStyle name="Accent2 - 40% 3 2 3" xfId="3602"/>
    <cellStyle name="Accent2 - 40% 3 2 4" xfId="3603"/>
    <cellStyle name="Accent2 - 40% 3 2 5" xfId="3604"/>
    <cellStyle name="Accent2 - 40% 3 3" xfId="3605"/>
    <cellStyle name="Accent2 - 40% 3 3 2" xfId="3606"/>
    <cellStyle name="Accent2 - 40% 3 3 2 2" xfId="3607"/>
    <cellStyle name="Accent2 - 40% 3 3 2 3" xfId="3608"/>
    <cellStyle name="Accent2 - 40% 3 3 2 4" xfId="3609"/>
    <cellStyle name="Accent2 - 40% 3 3 3" xfId="3610"/>
    <cellStyle name="Accent2 - 40% 3 3 4" xfId="3611"/>
    <cellStyle name="Accent2 - 40% 3 3 5" xfId="3612"/>
    <cellStyle name="Accent2 - 40% 3 4" xfId="3613"/>
    <cellStyle name="Accent2 - 40% 3 4 2" xfId="3614"/>
    <cellStyle name="Accent2 - 40% 3 4 3" xfId="3615"/>
    <cellStyle name="Accent2 - 40% 3 4 4" xfId="3616"/>
    <cellStyle name="Accent2 - 40% 3 5" xfId="3617"/>
    <cellStyle name="Accent2 - 40% 3 6" xfId="3618"/>
    <cellStyle name="Accent2 - 40% 3 7" xfId="3619"/>
    <cellStyle name="Accent2 - 40% 4" xfId="3620"/>
    <cellStyle name="Accent2 - 40% 4 2" xfId="3621"/>
    <cellStyle name="Accent2 - 40% 4 2 2" xfId="3622"/>
    <cellStyle name="Accent2 - 40% 4 2 3" xfId="3623"/>
    <cellStyle name="Accent2 - 40% 4 2 4" xfId="3624"/>
    <cellStyle name="Accent2 - 40% 4 3" xfId="3625"/>
    <cellStyle name="Accent2 - 40% 4 4" xfId="3626"/>
    <cellStyle name="Accent2 - 40% 4 5" xfId="3627"/>
    <cellStyle name="Accent2 - 40% 5" xfId="3628"/>
    <cellStyle name="Accent2 - 40% 5 2" xfId="3629"/>
    <cellStyle name="Accent2 - 40% 5 2 2" xfId="3630"/>
    <cellStyle name="Accent2 - 40% 5 2 3" xfId="3631"/>
    <cellStyle name="Accent2 - 40% 5 2 4" xfId="3632"/>
    <cellStyle name="Accent2 - 40% 5 3" xfId="3633"/>
    <cellStyle name="Accent2 - 40% 5 4" xfId="3634"/>
    <cellStyle name="Accent2 - 40% 5 5" xfId="3635"/>
    <cellStyle name="Accent2 - 40% 6" xfId="3636"/>
    <cellStyle name="Accent2 - 40% 6 2" xfId="3637"/>
    <cellStyle name="Accent2 - 40% 6 3" xfId="3638"/>
    <cellStyle name="Accent2 - 40% 6 4" xfId="3639"/>
    <cellStyle name="Accent2 - 40% 7" xfId="3640"/>
    <cellStyle name="Accent2 - 40% 8" xfId="3641"/>
    <cellStyle name="Accent2 - 40% 9" xfId="3642"/>
    <cellStyle name="Accent2 - 60%" xfId="3643"/>
    <cellStyle name="Accent2 - 60% 2" xfId="3644"/>
    <cellStyle name="Accent2 - 60% 2 2" xfId="3645"/>
    <cellStyle name="Accent2 - 60% 2 2 2" xfId="3646"/>
    <cellStyle name="Accent2 - 60% 2 2 3" xfId="3647"/>
    <cellStyle name="Accent2 - 60% 2 2 4" xfId="3648"/>
    <cellStyle name="Accent2 - 60% 2 3" xfId="3649"/>
    <cellStyle name="Accent2 - 60% 2 4" xfId="3650"/>
    <cellStyle name="Accent2 - 60% 2 5" xfId="3651"/>
    <cellStyle name="Accent2 - 60% 3" xfId="3652"/>
    <cellStyle name="Accent2 - 60% 3 2" xfId="3653"/>
    <cellStyle name="Accent2 - 60% 3 3" xfId="3654"/>
    <cellStyle name="Accent2 - 60% 3 4" xfId="3655"/>
    <cellStyle name="Accent2 - 60% 4" xfId="3656"/>
    <cellStyle name="Accent2 - 60% 5" xfId="3657"/>
    <cellStyle name="Accent2 - 60% 6" xfId="3658"/>
    <cellStyle name="Accent2 2" xfId="3659"/>
    <cellStyle name="Accent2 2 2" xfId="3660"/>
    <cellStyle name="Accent2 2 2 2" xfId="3661"/>
    <cellStyle name="Accent2 2 2 3" xfId="3662"/>
    <cellStyle name="Accent2 2 2 4" xfId="3663"/>
    <cellStyle name="Accent2 2 3" xfId="3664"/>
    <cellStyle name="Accent2 2 4" xfId="3665"/>
    <cellStyle name="Accent2 2 5" xfId="3666"/>
    <cellStyle name="Accent2 3" xfId="3667"/>
    <cellStyle name="Accent2 3 2" xfId="3668"/>
    <cellStyle name="Accent2 3 2 2" xfId="3669"/>
    <cellStyle name="Accent2 3 2 3" xfId="3670"/>
    <cellStyle name="Accent2 3 2 4" xfId="3671"/>
    <cellStyle name="Accent2 3 3" xfId="3672"/>
    <cellStyle name="Accent2 3 4" xfId="3673"/>
    <cellStyle name="Accent2 3 5" xfId="3674"/>
    <cellStyle name="Accent2 4" xfId="3675"/>
    <cellStyle name="Accent2 4 2" xfId="3676"/>
    <cellStyle name="Accent2 4 3" xfId="3677"/>
    <cellStyle name="Accent2 4 4" xfId="3678"/>
    <cellStyle name="Accent2 5" xfId="3679"/>
    <cellStyle name="Accent2 5 2" xfId="3680"/>
    <cellStyle name="Accent2 5 3" xfId="3681"/>
    <cellStyle name="Accent2 5 4" xfId="3682"/>
    <cellStyle name="Accent2 6" xfId="3683"/>
    <cellStyle name="Accent2 7" xfId="3684"/>
    <cellStyle name="Accent2 8" xfId="3685"/>
    <cellStyle name="Accent3" xfId="3686"/>
    <cellStyle name="Accent3 - 20%" xfId="3687"/>
    <cellStyle name="Accent3 - 20% 2" xfId="3688"/>
    <cellStyle name="Accent3 - 20% 2 2" xfId="3689"/>
    <cellStyle name="Accent3 - 20% 2 2 2" xfId="3690"/>
    <cellStyle name="Accent3 - 20% 2 2 2 2" xfId="3691"/>
    <cellStyle name="Accent3 - 20% 2 2 2 3" xfId="3692"/>
    <cellStyle name="Accent3 - 20% 2 2 2 4" xfId="3693"/>
    <cellStyle name="Accent3 - 20% 2 2 3" xfId="3694"/>
    <cellStyle name="Accent3 - 20% 2 2 4" xfId="3695"/>
    <cellStyle name="Accent3 - 20% 2 2 5" xfId="3696"/>
    <cellStyle name="Accent3 - 20% 2 3" xfId="3697"/>
    <cellStyle name="Accent3 - 20% 2 3 2" xfId="3698"/>
    <cellStyle name="Accent3 - 20% 2 3 2 2" xfId="3699"/>
    <cellStyle name="Accent3 - 20% 2 3 2 3" xfId="3700"/>
    <cellStyle name="Accent3 - 20% 2 3 2 4" xfId="3701"/>
    <cellStyle name="Accent3 - 20% 2 3 3" xfId="3702"/>
    <cellStyle name="Accent3 - 20% 2 3 4" xfId="3703"/>
    <cellStyle name="Accent3 - 20% 2 3 5" xfId="3704"/>
    <cellStyle name="Accent3 - 20% 2 4" xfId="3705"/>
    <cellStyle name="Accent3 - 20% 2 4 2" xfId="3706"/>
    <cellStyle name="Accent3 - 20% 2 4 3" xfId="3707"/>
    <cellStyle name="Accent3 - 20% 2 4 4" xfId="3708"/>
    <cellStyle name="Accent3 - 20% 2 5" xfId="3709"/>
    <cellStyle name="Accent3 - 20% 2 6" xfId="3710"/>
    <cellStyle name="Accent3 - 20% 2 7" xfId="3711"/>
    <cellStyle name="Accent3 - 20% 3" xfId="3712"/>
    <cellStyle name="Accent3 - 20% 3 2" xfId="3713"/>
    <cellStyle name="Accent3 - 20% 3 2 2" xfId="3714"/>
    <cellStyle name="Accent3 - 20% 3 2 2 2" xfId="3715"/>
    <cellStyle name="Accent3 - 20% 3 2 2 3" xfId="3716"/>
    <cellStyle name="Accent3 - 20% 3 2 2 4" xfId="3717"/>
    <cellStyle name="Accent3 - 20% 3 2 3" xfId="3718"/>
    <cellStyle name="Accent3 - 20% 3 2 4" xfId="3719"/>
    <cellStyle name="Accent3 - 20% 3 2 5" xfId="3720"/>
    <cellStyle name="Accent3 - 20% 3 3" xfId="3721"/>
    <cellStyle name="Accent3 - 20% 3 3 2" xfId="3722"/>
    <cellStyle name="Accent3 - 20% 3 3 2 2" xfId="3723"/>
    <cellStyle name="Accent3 - 20% 3 3 2 3" xfId="3724"/>
    <cellStyle name="Accent3 - 20% 3 3 2 4" xfId="3725"/>
    <cellStyle name="Accent3 - 20% 3 3 3" xfId="3726"/>
    <cellStyle name="Accent3 - 20% 3 3 4" xfId="3727"/>
    <cellStyle name="Accent3 - 20% 3 3 5" xfId="3728"/>
    <cellStyle name="Accent3 - 20% 3 4" xfId="3729"/>
    <cellStyle name="Accent3 - 20% 3 4 2" xfId="3730"/>
    <cellStyle name="Accent3 - 20% 3 4 3" xfId="3731"/>
    <cellStyle name="Accent3 - 20% 3 4 4" xfId="3732"/>
    <cellStyle name="Accent3 - 20% 3 5" xfId="3733"/>
    <cellStyle name="Accent3 - 20% 3 6" xfId="3734"/>
    <cellStyle name="Accent3 - 20% 3 7" xfId="3735"/>
    <cellStyle name="Accent3 - 20% 4" xfId="3736"/>
    <cellStyle name="Accent3 - 20% 4 2" xfId="3737"/>
    <cellStyle name="Accent3 - 20% 4 2 2" xfId="3738"/>
    <cellStyle name="Accent3 - 20% 4 2 3" xfId="3739"/>
    <cellStyle name="Accent3 - 20% 4 2 4" xfId="3740"/>
    <cellStyle name="Accent3 - 20% 4 3" xfId="3741"/>
    <cellStyle name="Accent3 - 20% 4 4" xfId="3742"/>
    <cellStyle name="Accent3 - 20% 4 5" xfId="3743"/>
    <cellStyle name="Accent3 - 20% 5" xfId="3744"/>
    <cellStyle name="Accent3 - 20% 5 2" xfId="3745"/>
    <cellStyle name="Accent3 - 20% 5 2 2" xfId="3746"/>
    <cellStyle name="Accent3 - 20% 5 2 3" xfId="3747"/>
    <cellStyle name="Accent3 - 20% 5 2 4" xfId="3748"/>
    <cellStyle name="Accent3 - 20% 5 3" xfId="3749"/>
    <cellStyle name="Accent3 - 20% 5 4" xfId="3750"/>
    <cellStyle name="Accent3 - 20% 5 5" xfId="3751"/>
    <cellStyle name="Accent3 - 20% 6" xfId="3752"/>
    <cellStyle name="Accent3 - 20% 6 2" xfId="3753"/>
    <cellStyle name="Accent3 - 20% 6 3" xfId="3754"/>
    <cellStyle name="Accent3 - 20% 6 4" xfId="3755"/>
    <cellStyle name="Accent3 - 20% 7" xfId="3756"/>
    <cellStyle name="Accent3 - 20% 8" xfId="3757"/>
    <cellStyle name="Accent3 - 20% 9" xfId="3758"/>
    <cellStyle name="Accent3 - 40%" xfId="3759"/>
    <cellStyle name="Accent3 - 40% 2" xfId="3760"/>
    <cellStyle name="Accent3 - 40% 2 2" xfId="3761"/>
    <cellStyle name="Accent3 - 40% 2 2 2" xfId="3762"/>
    <cellStyle name="Accent3 - 40% 2 2 2 2" xfId="3763"/>
    <cellStyle name="Accent3 - 40% 2 2 2 3" xfId="3764"/>
    <cellStyle name="Accent3 - 40% 2 2 2 4" xfId="3765"/>
    <cellStyle name="Accent3 - 40% 2 2 3" xfId="3766"/>
    <cellStyle name="Accent3 - 40% 2 2 4" xfId="3767"/>
    <cellStyle name="Accent3 - 40% 2 2 5" xfId="3768"/>
    <cellStyle name="Accent3 - 40% 2 3" xfId="3769"/>
    <cellStyle name="Accent3 - 40% 2 3 2" xfId="3770"/>
    <cellStyle name="Accent3 - 40% 2 3 2 2" xfId="3771"/>
    <cellStyle name="Accent3 - 40% 2 3 2 3" xfId="3772"/>
    <cellStyle name="Accent3 - 40% 2 3 2 4" xfId="3773"/>
    <cellStyle name="Accent3 - 40% 2 3 3" xfId="3774"/>
    <cellStyle name="Accent3 - 40% 2 3 4" xfId="3775"/>
    <cellStyle name="Accent3 - 40% 2 3 5" xfId="3776"/>
    <cellStyle name="Accent3 - 40% 2 4" xfId="3777"/>
    <cellStyle name="Accent3 - 40% 2 4 2" xfId="3778"/>
    <cellStyle name="Accent3 - 40% 2 4 3" xfId="3779"/>
    <cellStyle name="Accent3 - 40% 2 4 4" xfId="3780"/>
    <cellStyle name="Accent3 - 40% 2 5" xfId="3781"/>
    <cellStyle name="Accent3 - 40% 2 6" xfId="3782"/>
    <cellStyle name="Accent3 - 40% 2 7" xfId="3783"/>
    <cellStyle name="Accent3 - 40% 3" xfId="3784"/>
    <cellStyle name="Accent3 - 40% 3 2" xfId="3785"/>
    <cellStyle name="Accent3 - 40% 3 2 2" xfId="3786"/>
    <cellStyle name="Accent3 - 40% 3 2 2 2" xfId="3787"/>
    <cellStyle name="Accent3 - 40% 3 2 2 3" xfId="3788"/>
    <cellStyle name="Accent3 - 40% 3 2 2 4" xfId="3789"/>
    <cellStyle name="Accent3 - 40% 3 2 3" xfId="3790"/>
    <cellStyle name="Accent3 - 40% 3 2 4" xfId="3791"/>
    <cellStyle name="Accent3 - 40% 3 2 5" xfId="3792"/>
    <cellStyle name="Accent3 - 40% 3 3" xfId="3793"/>
    <cellStyle name="Accent3 - 40% 3 3 2" xfId="3794"/>
    <cellStyle name="Accent3 - 40% 3 3 2 2" xfId="3795"/>
    <cellStyle name="Accent3 - 40% 3 3 2 3" xfId="3796"/>
    <cellStyle name="Accent3 - 40% 3 3 2 4" xfId="3797"/>
    <cellStyle name="Accent3 - 40% 3 3 3" xfId="3798"/>
    <cellStyle name="Accent3 - 40% 3 3 4" xfId="3799"/>
    <cellStyle name="Accent3 - 40% 3 3 5" xfId="3800"/>
    <cellStyle name="Accent3 - 40% 3 4" xfId="3801"/>
    <cellStyle name="Accent3 - 40% 3 4 2" xfId="3802"/>
    <cellStyle name="Accent3 - 40% 3 4 3" xfId="3803"/>
    <cellStyle name="Accent3 - 40% 3 4 4" xfId="3804"/>
    <cellStyle name="Accent3 - 40% 3 5" xfId="3805"/>
    <cellStyle name="Accent3 - 40% 3 6" xfId="3806"/>
    <cellStyle name="Accent3 - 40% 3 7" xfId="3807"/>
    <cellStyle name="Accent3 - 40% 4" xfId="3808"/>
    <cellStyle name="Accent3 - 40% 4 2" xfId="3809"/>
    <cellStyle name="Accent3 - 40% 4 2 2" xfId="3810"/>
    <cellStyle name="Accent3 - 40% 4 2 3" xfId="3811"/>
    <cellStyle name="Accent3 - 40% 4 2 4" xfId="3812"/>
    <cellStyle name="Accent3 - 40% 4 3" xfId="3813"/>
    <cellStyle name="Accent3 - 40% 4 4" xfId="3814"/>
    <cellStyle name="Accent3 - 40% 4 5" xfId="3815"/>
    <cellStyle name="Accent3 - 40% 5" xfId="3816"/>
    <cellStyle name="Accent3 - 40% 5 2" xfId="3817"/>
    <cellStyle name="Accent3 - 40% 5 2 2" xfId="3818"/>
    <cellStyle name="Accent3 - 40% 5 2 3" xfId="3819"/>
    <cellStyle name="Accent3 - 40% 5 2 4" xfId="3820"/>
    <cellStyle name="Accent3 - 40% 5 3" xfId="3821"/>
    <cellStyle name="Accent3 - 40% 5 4" xfId="3822"/>
    <cellStyle name="Accent3 - 40% 5 5" xfId="3823"/>
    <cellStyle name="Accent3 - 40% 6" xfId="3824"/>
    <cellStyle name="Accent3 - 40% 6 2" xfId="3825"/>
    <cellStyle name="Accent3 - 40% 6 3" xfId="3826"/>
    <cellStyle name="Accent3 - 40% 6 4" xfId="3827"/>
    <cellStyle name="Accent3 - 40% 7" xfId="3828"/>
    <cellStyle name="Accent3 - 40% 8" xfId="3829"/>
    <cellStyle name="Accent3 - 40% 9" xfId="3830"/>
    <cellStyle name="Accent3 - 60%" xfId="3831"/>
    <cellStyle name="Accent3 - 60% 2" xfId="3832"/>
    <cellStyle name="Accent3 - 60% 2 2" xfId="3833"/>
    <cellStyle name="Accent3 - 60% 2 2 2" xfId="3834"/>
    <cellStyle name="Accent3 - 60% 2 2 3" xfId="3835"/>
    <cellStyle name="Accent3 - 60% 2 2 4" xfId="3836"/>
    <cellStyle name="Accent3 - 60% 2 3" xfId="3837"/>
    <cellStyle name="Accent3 - 60% 2 4" xfId="3838"/>
    <cellStyle name="Accent3 - 60% 2 5" xfId="3839"/>
    <cellStyle name="Accent3 - 60% 3" xfId="3840"/>
    <cellStyle name="Accent3 - 60% 3 2" xfId="3841"/>
    <cellStyle name="Accent3 - 60% 3 3" xfId="3842"/>
    <cellStyle name="Accent3 - 60% 3 4" xfId="3843"/>
    <cellStyle name="Accent3 - 60% 4" xfId="3844"/>
    <cellStyle name="Accent3 - 60% 5" xfId="3845"/>
    <cellStyle name="Accent3 - 60% 6" xfId="3846"/>
    <cellStyle name="Accent3 2" xfId="3847"/>
    <cellStyle name="Accent3 2 2" xfId="3848"/>
    <cellStyle name="Accent3 2 2 2" xfId="3849"/>
    <cellStyle name="Accent3 2 2 3" xfId="3850"/>
    <cellStyle name="Accent3 2 2 4" xfId="3851"/>
    <cellStyle name="Accent3 2 3" xfId="3852"/>
    <cellStyle name="Accent3 2 4" xfId="3853"/>
    <cellStyle name="Accent3 2 5" xfId="3854"/>
    <cellStyle name="Accent3 3" xfId="3855"/>
    <cellStyle name="Accent3 3 2" xfId="3856"/>
    <cellStyle name="Accent3 3 2 2" xfId="3857"/>
    <cellStyle name="Accent3 3 2 3" xfId="3858"/>
    <cellStyle name="Accent3 3 2 4" xfId="3859"/>
    <cellStyle name="Accent3 3 3" xfId="3860"/>
    <cellStyle name="Accent3 3 4" xfId="3861"/>
    <cellStyle name="Accent3 3 5" xfId="3862"/>
    <cellStyle name="Accent3 4" xfId="3863"/>
    <cellStyle name="Accent3 4 2" xfId="3864"/>
    <cellStyle name="Accent3 4 3" xfId="3865"/>
    <cellStyle name="Accent3 4 4" xfId="3866"/>
    <cellStyle name="Accent3 5" xfId="3867"/>
    <cellStyle name="Accent3 5 2" xfId="3868"/>
    <cellStyle name="Accent3 5 3" xfId="3869"/>
    <cellStyle name="Accent3 5 4" xfId="3870"/>
    <cellStyle name="Accent3 6" xfId="3871"/>
    <cellStyle name="Accent3 7" xfId="3872"/>
    <cellStyle name="Accent3 8" xfId="3873"/>
    <cellStyle name="Accent4" xfId="3874"/>
    <cellStyle name="Accent4 - 20%" xfId="3875"/>
    <cellStyle name="Accent4 - 20% 2" xfId="3876"/>
    <cellStyle name="Accent4 - 20% 2 2" xfId="3877"/>
    <cellStyle name="Accent4 - 20% 2 2 2" xfId="3878"/>
    <cellStyle name="Accent4 - 20% 2 2 2 2" xfId="3879"/>
    <cellStyle name="Accent4 - 20% 2 2 2 3" xfId="3880"/>
    <cellStyle name="Accent4 - 20% 2 2 2 4" xfId="3881"/>
    <cellStyle name="Accent4 - 20% 2 2 3" xfId="3882"/>
    <cellStyle name="Accent4 - 20% 2 2 4" xfId="3883"/>
    <cellStyle name="Accent4 - 20% 2 2 5" xfId="3884"/>
    <cellStyle name="Accent4 - 20% 2 3" xfId="3885"/>
    <cellStyle name="Accent4 - 20% 2 3 2" xfId="3886"/>
    <cellStyle name="Accent4 - 20% 2 3 2 2" xfId="3887"/>
    <cellStyle name="Accent4 - 20% 2 3 2 3" xfId="3888"/>
    <cellStyle name="Accent4 - 20% 2 3 2 4" xfId="3889"/>
    <cellStyle name="Accent4 - 20% 2 3 3" xfId="3890"/>
    <cellStyle name="Accent4 - 20% 2 3 4" xfId="3891"/>
    <cellStyle name="Accent4 - 20% 2 3 5" xfId="3892"/>
    <cellStyle name="Accent4 - 20% 2 4" xfId="3893"/>
    <cellStyle name="Accent4 - 20% 2 4 2" xfId="3894"/>
    <cellStyle name="Accent4 - 20% 2 4 3" xfId="3895"/>
    <cellStyle name="Accent4 - 20% 2 4 4" xfId="3896"/>
    <cellStyle name="Accent4 - 20% 2 5" xfId="3897"/>
    <cellStyle name="Accent4 - 20% 2 6" xfId="3898"/>
    <cellStyle name="Accent4 - 20% 2 7" xfId="3899"/>
    <cellStyle name="Accent4 - 20% 3" xfId="3900"/>
    <cellStyle name="Accent4 - 20% 3 2" xfId="3901"/>
    <cellStyle name="Accent4 - 20% 3 2 2" xfId="3902"/>
    <cellStyle name="Accent4 - 20% 3 2 2 2" xfId="3903"/>
    <cellStyle name="Accent4 - 20% 3 2 2 3" xfId="3904"/>
    <cellStyle name="Accent4 - 20% 3 2 2 4" xfId="3905"/>
    <cellStyle name="Accent4 - 20% 3 2 3" xfId="3906"/>
    <cellStyle name="Accent4 - 20% 3 2 4" xfId="3907"/>
    <cellStyle name="Accent4 - 20% 3 2 5" xfId="3908"/>
    <cellStyle name="Accent4 - 20% 3 3" xfId="3909"/>
    <cellStyle name="Accent4 - 20% 3 3 2" xfId="3910"/>
    <cellStyle name="Accent4 - 20% 3 3 2 2" xfId="3911"/>
    <cellStyle name="Accent4 - 20% 3 3 2 3" xfId="3912"/>
    <cellStyle name="Accent4 - 20% 3 3 2 4" xfId="3913"/>
    <cellStyle name="Accent4 - 20% 3 3 3" xfId="3914"/>
    <cellStyle name="Accent4 - 20% 3 3 4" xfId="3915"/>
    <cellStyle name="Accent4 - 20% 3 3 5" xfId="3916"/>
    <cellStyle name="Accent4 - 20% 3 4" xfId="3917"/>
    <cellStyle name="Accent4 - 20% 3 4 2" xfId="3918"/>
    <cellStyle name="Accent4 - 20% 3 4 3" xfId="3919"/>
    <cellStyle name="Accent4 - 20% 3 4 4" xfId="3920"/>
    <cellStyle name="Accent4 - 20% 3 5" xfId="3921"/>
    <cellStyle name="Accent4 - 20% 3 6" xfId="3922"/>
    <cellStyle name="Accent4 - 20% 3 7" xfId="3923"/>
    <cellStyle name="Accent4 - 20% 4" xfId="3924"/>
    <cellStyle name="Accent4 - 20% 4 2" xfId="3925"/>
    <cellStyle name="Accent4 - 20% 4 2 2" xfId="3926"/>
    <cellStyle name="Accent4 - 20% 4 2 3" xfId="3927"/>
    <cellStyle name="Accent4 - 20% 4 2 4" xfId="3928"/>
    <cellStyle name="Accent4 - 20% 4 3" xfId="3929"/>
    <cellStyle name="Accent4 - 20% 4 4" xfId="3930"/>
    <cellStyle name="Accent4 - 20% 4 5" xfId="3931"/>
    <cellStyle name="Accent4 - 20% 5" xfId="3932"/>
    <cellStyle name="Accent4 - 20% 5 2" xfId="3933"/>
    <cellStyle name="Accent4 - 20% 5 2 2" xfId="3934"/>
    <cellStyle name="Accent4 - 20% 5 2 3" xfId="3935"/>
    <cellStyle name="Accent4 - 20% 5 2 4" xfId="3936"/>
    <cellStyle name="Accent4 - 20% 5 3" xfId="3937"/>
    <cellStyle name="Accent4 - 20% 5 4" xfId="3938"/>
    <cellStyle name="Accent4 - 20% 5 5" xfId="3939"/>
    <cellStyle name="Accent4 - 20% 6" xfId="3940"/>
    <cellStyle name="Accent4 - 20% 6 2" xfId="3941"/>
    <cellStyle name="Accent4 - 20% 6 3" xfId="3942"/>
    <cellStyle name="Accent4 - 20% 6 4" xfId="3943"/>
    <cellStyle name="Accent4 - 20% 7" xfId="3944"/>
    <cellStyle name="Accent4 - 20% 8" xfId="3945"/>
    <cellStyle name="Accent4 - 20% 9" xfId="3946"/>
    <cellStyle name="Accent4 - 40%" xfId="3947"/>
    <cellStyle name="Accent4 - 40% 2" xfId="3948"/>
    <cellStyle name="Accent4 - 40% 2 2" xfId="3949"/>
    <cellStyle name="Accent4 - 40% 2 2 2" xfId="3950"/>
    <cellStyle name="Accent4 - 40% 2 2 2 2" xfId="3951"/>
    <cellStyle name="Accent4 - 40% 2 2 2 3" xfId="3952"/>
    <cellStyle name="Accent4 - 40% 2 2 2 4" xfId="3953"/>
    <cellStyle name="Accent4 - 40% 2 2 3" xfId="3954"/>
    <cellStyle name="Accent4 - 40% 2 2 4" xfId="3955"/>
    <cellStyle name="Accent4 - 40% 2 2 5" xfId="3956"/>
    <cellStyle name="Accent4 - 40% 2 3" xfId="3957"/>
    <cellStyle name="Accent4 - 40% 2 3 2" xfId="3958"/>
    <cellStyle name="Accent4 - 40% 2 3 2 2" xfId="3959"/>
    <cellStyle name="Accent4 - 40% 2 3 2 3" xfId="3960"/>
    <cellStyle name="Accent4 - 40% 2 3 2 4" xfId="3961"/>
    <cellStyle name="Accent4 - 40% 2 3 3" xfId="3962"/>
    <cellStyle name="Accent4 - 40% 2 3 4" xfId="3963"/>
    <cellStyle name="Accent4 - 40% 2 3 5" xfId="3964"/>
    <cellStyle name="Accent4 - 40% 2 4" xfId="3965"/>
    <cellStyle name="Accent4 - 40% 2 4 2" xfId="3966"/>
    <cellStyle name="Accent4 - 40% 2 4 3" xfId="3967"/>
    <cellStyle name="Accent4 - 40% 2 4 4" xfId="3968"/>
    <cellStyle name="Accent4 - 40% 2 5" xfId="3969"/>
    <cellStyle name="Accent4 - 40% 2 6" xfId="3970"/>
    <cellStyle name="Accent4 - 40% 2 7" xfId="3971"/>
    <cellStyle name="Accent4 - 40% 3" xfId="3972"/>
    <cellStyle name="Accent4 - 40% 3 2" xfId="3973"/>
    <cellStyle name="Accent4 - 40% 3 2 2" xfId="3974"/>
    <cellStyle name="Accent4 - 40% 3 2 2 2" xfId="3975"/>
    <cellStyle name="Accent4 - 40% 3 2 2 3" xfId="3976"/>
    <cellStyle name="Accent4 - 40% 3 2 2 4" xfId="3977"/>
    <cellStyle name="Accent4 - 40% 3 2 3" xfId="3978"/>
    <cellStyle name="Accent4 - 40% 3 2 4" xfId="3979"/>
    <cellStyle name="Accent4 - 40% 3 2 5" xfId="3980"/>
    <cellStyle name="Accent4 - 40% 3 3" xfId="3981"/>
    <cellStyle name="Accent4 - 40% 3 3 2" xfId="3982"/>
    <cellStyle name="Accent4 - 40% 3 3 2 2" xfId="3983"/>
    <cellStyle name="Accent4 - 40% 3 3 2 3" xfId="3984"/>
    <cellStyle name="Accent4 - 40% 3 3 2 4" xfId="3985"/>
    <cellStyle name="Accent4 - 40% 3 3 3" xfId="3986"/>
    <cellStyle name="Accent4 - 40% 3 3 4" xfId="3987"/>
    <cellStyle name="Accent4 - 40% 3 3 5" xfId="3988"/>
    <cellStyle name="Accent4 - 40% 3 4" xfId="3989"/>
    <cellStyle name="Accent4 - 40% 3 4 2" xfId="3990"/>
    <cellStyle name="Accent4 - 40% 3 4 3" xfId="3991"/>
    <cellStyle name="Accent4 - 40% 3 4 4" xfId="3992"/>
    <cellStyle name="Accent4 - 40% 3 5" xfId="3993"/>
    <cellStyle name="Accent4 - 40% 3 6" xfId="3994"/>
    <cellStyle name="Accent4 - 40% 3 7" xfId="3995"/>
    <cellStyle name="Accent4 - 40% 4" xfId="3996"/>
    <cellStyle name="Accent4 - 40% 4 2" xfId="3997"/>
    <cellStyle name="Accent4 - 40% 4 2 2" xfId="3998"/>
    <cellStyle name="Accent4 - 40% 4 2 3" xfId="3999"/>
    <cellStyle name="Accent4 - 40% 4 2 4" xfId="4000"/>
    <cellStyle name="Accent4 - 40% 4 3" xfId="4001"/>
    <cellStyle name="Accent4 - 40% 4 4" xfId="4002"/>
    <cellStyle name="Accent4 - 40% 4 5" xfId="4003"/>
    <cellStyle name="Accent4 - 40% 5" xfId="4004"/>
    <cellStyle name="Accent4 - 40% 5 2" xfId="4005"/>
    <cellStyle name="Accent4 - 40% 5 2 2" xfId="4006"/>
    <cellStyle name="Accent4 - 40% 5 2 3" xfId="4007"/>
    <cellStyle name="Accent4 - 40% 5 2 4" xfId="4008"/>
    <cellStyle name="Accent4 - 40% 5 3" xfId="4009"/>
    <cellStyle name="Accent4 - 40% 5 4" xfId="4010"/>
    <cellStyle name="Accent4 - 40% 5 5" xfId="4011"/>
    <cellStyle name="Accent4 - 40% 6" xfId="4012"/>
    <cellStyle name="Accent4 - 40% 6 2" xfId="4013"/>
    <cellStyle name="Accent4 - 40% 6 3" xfId="4014"/>
    <cellStyle name="Accent4 - 40% 6 4" xfId="4015"/>
    <cellStyle name="Accent4 - 40% 7" xfId="4016"/>
    <cellStyle name="Accent4 - 40% 8" xfId="4017"/>
    <cellStyle name="Accent4 - 40% 9" xfId="4018"/>
    <cellStyle name="Accent4 - 60%" xfId="4019"/>
    <cellStyle name="Accent4 - 60% 2" xfId="4020"/>
    <cellStyle name="Accent4 - 60% 2 2" xfId="4021"/>
    <cellStyle name="Accent4 - 60% 2 2 2" xfId="4022"/>
    <cellStyle name="Accent4 - 60% 2 2 3" xfId="4023"/>
    <cellStyle name="Accent4 - 60% 2 2 4" xfId="4024"/>
    <cellStyle name="Accent4 - 60% 2 3" xfId="4025"/>
    <cellStyle name="Accent4 - 60% 2 4" xfId="4026"/>
    <cellStyle name="Accent4 - 60% 2 5" xfId="4027"/>
    <cellStyle name="Accent4 - 60% 3" xfId="4028"/>
    <cellStyle name="Accent4 - 60% 3 2" xfId="4029"/>
    <cellStyle name="Accent4 - 60% 3 3" xfId="4030"/>
    <cellStyle name="Accent4 - 60% 3 4" xfId="4031"/>
    <cellStyle name="Accent4 - 60% 4" xfId="4032"/>
    <cellStyle name="Accent4 - 60% 5" xfId="4033"/>
    <cellStyle name="Accent4 - 60% 6" xfId="4034"/>
    <cellStyle name="Accent4 2" xfId="4035"/>
    <cellStyle name="Accent4 2 2" xfId="4036"/>
    <cellStyle name="Accent4 2 2 2" xfId="4037"/>
    <cellStyle name="Accent4 2 2 3" xfId="4038"/>
    <cellStyle name="Accent4 2 2 4" xfId="4039"/>
    <cellStyle name="Accent4 2 3" xfId="4040"/>
    <cellStyle name="Accent4 2 4" xfId="4041"/>
    <cellStyle name="Accent4 2 5" xfId="4042"/>
    <cellStyle name="Accent4 3" xfId="4043"/>
    <cellStyle name="Accent4 3 2" xfId="4044"/>
    <cellStyle name="Accent4 3 2 2" xfId="4045"/>
    <cellStyle name="Accent4 3 2 3" xfId="4046"/>
    <cellStyle name="Accent4 3 2 4" xfId="4047"/>
    <cellStyle name="Accent4 3 3" xfId="4048"/>
    <cellStyle name="Accent4 3 4" xfId="4049"/>
    <cellStyle name="Accent4 3 5" xfId="4050"/>
    <cellStyle name="Accent4 4" xfId="4051"/>
    <cellStyle name="Accent4 4 2" xfId="4052"/>
    <cellStyle name="Accent4 4 3" xfId="4053"/>
    <cellStyle name="Accent4 4 4" xfId="4054"/>
    <cellStyle name="Accent4 5" xfId="4055"/>
    <cellStyle name="Accent4 5 2" xfId="4056"/>
    <cellStyle name="Accent4 5 3" xfId="4057"/>
    <cellStyle name="Accent4 5 4" xfId="4058"/>
    <cellStyle name="Accent4 6" xfId="4059"/>
    <cellStyle name="Accent4 7" xfId="4060"/>
    <cellStyle name="Accent4 8" xfId="4061"/>
    <cellStyle name="Accent5" xfId="4062"/>
    <cellStyle name="Accent5 - 20%" xfId="4063"/>
    <cellStyle name="Accent5 - 20% 2" xfId="4064"/>
    <cellStyle name="Accent5 - 20% 2 2" xfId="4065"/>
    <cellStyle name="Accent5 - 20% 2 2 2" xfId="4066"/>
    <cellStyle name="Accent5 - 20% 2 2 2 2" xfId="4067"/>
    <cellStyle name="Accent5 - 20% 2 2 2 3" xfId="4068"/>
    <cellStyle name="Accent5 - 20% 2 2 2 4" xfId="4069"/>
    <cellStyle name="Accent5 - 20% 2 2 3" xfId="4070"/>
    <cellStyle name="Accent5 - 20% 2 2 4" xfId="4071"/>
    <cellStyle name="Accent5 - 20% 2 2 5" xfId="4072"/>
    <cellStyle name="Accent5 - 20% 2 3" xfId="4073"/>
    <cellStyle name="Accent5 - 20% 2 3 2" xfId="4074"/>
    <cellStyle name="Accent5 - 20% 2 3 2 2" xfId="4075"/>
    <cellStyle name="Accent5 - 20% 2 3 2 3" xfId="4076"/>
    <cellStyle name="Accent5 - 20% 2 3 2 4" xfId="4077"/>
    <cellStyle name="Accent5 - 20% 2 3 3" xfId="4078"/>
    <cellStyle name="Accent5 - 20% 2 3 4" xfId="4079"/>
    <cellStyle name="Accent5 - 20% 2 3 5" xfId="4080"/>
    <cellStyle name="Accent5 - 20% 2 4" xfId="4081"/>
    <cellStyle name="Accent5 - 20% 2 4 2" xfId="4082"/>
    <cellStyle name="Accent5 - 20% 2 4 3" xfId="4083"/>
    <cellStyle name="Accent5 - 20% 2 4 4" xfId="4084"/>
    <cellStyle name="Accent5 - 20% 2 5" xfId="4085"/>
    <cellStyle name="Accent5 - 20% 2 6" xfId="4086"/>
    <cellStyle name="Accent5 - 20% 2 7" xfId="4087"/>
    <cellStyle name="Accent5 - 20% 3" xfId="4088"/>
    <cellStyle name="Accent5 - 20% 3 2" xfId="4089"/>
    <cellStyle name="Accent5 - 20% 3 2 2" xfId="4090"/>
    <cellStyle name="Accent5 - 20% 3 2 2 2" xfId="4091"/>
    <cellStyle name="Accent5 - 20% 3 2 2 3" xfId="4092"/>
    <cellStyle name="Accent5 - 20% 3 2 2 4" xfId="4093"/>
    <cellStyle name="Accent5 - 20% 3 2 3" xfId="4094"/>
    <cellStyle name="Accent5 - 20% 3 2 4" xfId="4095"/>
    <cellStyle name="Accent5 - 20% 3 2 5" xfId="4096"/>
    <cellStyle name="Accent5 - 20% 3 3" xfId="4097"/>
    <cellStyle name="Accent5 - 20% 3 3 2" xfId="4098"/>
    <cellStyle name="Accent5 - 20% 3 3 2 2" xfId="4099"/>
    <cellStyle name="Accent5 - 20% 3 3 2 3" xfId="4100"/>
    <cellStyle name="Accent5 - 20% 3 3 2 4" xfId="4101"/>
    <cellStyle name="Accent5 - 20% 3 3 3" xfId="4102"/>
    <cellStyle name="Accent5 - 20% 3 3 4" xfId="4103"/>
    <cellStyle name="Accent5 - 20% 3 3 5" xfId="4104"/>
    <cellStyle name="Accent5 - 20% 3 4" xfId="4105"/>
    <cellStyle name="Accent5 - 20% 3 4 2" xfId="4106"/>
    <cellStyle name="Accent5 - 20% 3 4 3" xfId="4107"/>
    <cellStyle name="Accent5 - 20% 3 4 4" xfId="4108"/>
    <cellStyle name="Accent5 - 20% 3 5" xfId="4109"/>
    <cellStyle name="Accent5 - 20% 3 6" xfId="4110"/>
    <cellStyle name="Accent5 - 20% 3 7" xfId="4111"/>
    <cellStyle name="Accent5 - 20% 4" xfId="4112"/>
    <cellStyle name="Accent5 - 20% 4 2" xfId="4113"/>
    <cellStyle name="Accent5 - 20% 4 2 2" xfId="4114"/>
    <cellStyle name="Accent5 - 20% 4 2 3" xfId="4115"/>
    <cellStyle name="Accent5 - 20% 4 2 4" xfId="4116"/>
    <cellStyle name="Accent5 - 20% 4 3" xfId="4117"/>
    <cellStyle name="Accent5 - 20% 4 4" xfId="4118"/>
    <cellStyle name="Accent5 - 20% 4 5" xfId="4119"/>
    <cellStyle name="Accent5 - 20% 5" xfId="4120"/>
    <cellStyle name="Accent5 - 20% 5 2" xfId="4121"/>
    <cellStyle name="Accent5 - 20% 5 2 2" xfId="4122"/>
    <cellStyle name="Accent5 - 20% 5 2 3" xfId="4123"/>
    <cellStyle name="Accent5 - 20% 5 2 4" xfId="4124"/>
    <cellStyle name="Accent5 - 20% 5 3" xfId="4125"/>
    <cellStyle name="Accent5 - 20% 5 4" xfId="4126"/>
    <cellStyle name="Accent5 - 20% 5 5" xfId="4127"/>
    <cellStyle name="Accent5 - 20% 6" xfId="4128"/>
    <cellStyle name="Accent5 - 20% 6 2" xfId="4129"/>
    <cellStyle name="Accent5 - 20% 6 3" xfId="4130"/>
    <cellStyle name="Accent5 - 20% 6 4" xfId="4131"/>
    <cellStyle name="Accent5 - 20% 7" xfId="4132"/>
    <cellStyle name="Accent5 - 20% 8" xfId="4133"/>
    <cellStyle name="Accent5 - 20% 9" xfId="4134"/>
    <cellStyle name="Accent5 - 40%" xfId="4135"/>
    <cellStyle name="Accent5 - 40% 2" xfId="4136"/>
    <cellStyle name="Accent5 - 40% 2 2" xfId="4137"/>
    <cellStyle name="Accent5 - 40% 2 2 2" xfId="4138"/>
    <cellStyle name="Accent5 - 40% 2 2 2 2" xfId="4139"/>
    <cellStyle name="Accent5 - 40% 2 2 2 3" xfId="4140"/>
    <cellStyle name="Accent5 - 40% 2 2 2 4" xfId="4141"/>
    <cellStyle name="Accent5 - 40% 2 2 3" xfId="4142"/>
    <cellStyle name="Accent5 - 40% 2 2 4" xfId="4143"/>
    <cellStyle name="Accent5 - 40% 2 2 5" xfId="4144"/>
    <cellStyle name="Accent5 - 40% 2 3" xfId="4145"/>
    <cellStyle name="Accent5 - 40% 2 3 2" xfId="4146"/>
    <cellStyle name="Accent5 - 40% 2 3 2 2" xfId="4147"/>
    <cellStyle name="Accent5 - 40% 2 3 2 3" xfId="4148"/>
    <cellStyle name="Accent5 - 40% 2 3 2 4" xfId="4149"/>
    <cellStyle name="Accent5 - 40% 2 3 3" xfId="4150"/>
    <cellStyle name="Accent5 - 40% 2 3 4" xfId="4151"/>
    <cellStyle name="Accent5 - 40% 2 3 5" xfId="4152"/>
    <cellStyle name="Accent5 - 40% 2 4" xfId="4153"/>
    <cellStyle name="Accent5 - 40% 2 4 2" xfId="4154"/>
    <cellStyle name="Accent5 - 40% 2 4 3" xfId="4155"/>
    <cellStyle name="Accent5 - 40% 2 4 4" xfId="4156"/>
    <cellStyle name="Accent5 - 40% 2 5" xfId="4157"/>
    <cellStyle name="Accent5 - 40% 2 6" xfId="4158"/>
    <cellStyle name="Accent5 - 40% 2 7" xfId="4159"/>
    <cellStyle name="Accent5 - 40% 3" xfId="4160"/>
    <cellStyle name="Accent5 - 40% 3 2" xfId="4161"/>
    <cellStyle name="Accent5 - 40% 3 2 2" xfId="4162"/>
    <cellStyle name="Accent5 - 40% 3 2 2 2" xfId="4163"/>
    <cellStyle name="Accent5 - 40% 3 2 2 3" xfId="4164"/>
    <cellStyle name="Accent5 - 40% 3 2 2 4" xfId="4165"/>
    <cellStyle name="Accent5 - 40% 3 2 3" xfId="4166"/>
    <cellStyle name="Accent5 - 40% 3 2 4" xfId="4167"/>
    <cellStyle name="Accent5 - 40% 3 2 5" xfId="4168"/>
    <cellStyle name="Accent5 - 40% 3 3" xfId="4169"/>
    <cellStyle name="Accent5 - 40% 3 3 2" xfId="4170"/>
    <cellStyle name="Accent5 - 40% 3 3 2 2" xfId="4171"/>
    <cellStyle name="Accent5 - 40% 3 3 2 3" xfId="4172"/>
    <cellStyle name="Accent5 - 40% 3 3 2 4" xfId="4173"/>
    <cellStyle name="Accent5 - 40% 3 3 3" xfId="4174"/>
    <cellStyle name="Accent5 - 40% 3 3 4" xfId="4175"/>
    <cellStyle name="Accent5 - 40% 3 3 5" xfId="4176"/>
    <cellStyle name="Accent5 - 40% 3 4" xfId="4177"/>
    <cellStyle name="Accent5 - 40% 3 4 2" xfId="4178"/>
    <cellStyle name="Accent5 - 40% 3 4 3" xfId="4179"/>
    <cellStyle name="Accent5 - 40% 3 4 4" xfId="4180"/>
    <cellStyle name="Accent5 - 40% 3 5" xfId="4181"/>
    <cellStyle name="Accent5 - 40% 3 6" xfId="4182"/>
    <cellStyle name="Accent5 - 40% 3 7" xfId="4183"/>
    <cellStyle name="Accent5 - 40% 4" xfId="4184"/>
    <cellStyle name="Accent5 - 40% 4 2" xfId="4185"/>
    <cellStyle name="Accent5 - 40% 4 2 2" xfId="4186"/>
    <cellStyle name="Accent5 - 40% 4 2 3" xfId="4187"/>
    <cellStyle name="Accent5 - 40% 4 2 4" xfId="4188"/>
    <cellStyle name="Accent5 - 40% 4 3" xfId="4189"/>
    <cellStyle name="Accent5 - 40% 4 4" xfId="4190"/>
    <cellStyle name="Accent5 - 40% 4 5" xfId="4191"/>
    <cellStyle name="Accent5 - 40% 5" xfId="4192"/>
    <cellStyle name="Accent5 - 40% 5 2" xfId="4193"/>
    <cellStyle name="Accent5 - 40% 5 2 2" xfId="4194"/>
    <cellStyle name="Accent5 - 40% 5 2 3" xfId="4195"/>
    <cellStyle name="Accent5 - 40% 5 2 4" xfId="4196"/>
    <cellStyle name="Accent5 - 40% 5 3" xfId="4197"/>
    <cellStyle name="Accent5 - 40% 5 4" xfId="4198"/>
    <cellStyle name="Accent5 - 40% 5 5" xfId="4199"/>
    <cellStyle name="Accent5 - 40% 6" xfId="4200"/>
    <cellStyle name="Accent5 - 40% 6 2" xfId="4201"/>
    <cellStyle name="Accent5 - 40% 6 3" xfId="4202"/>
    <cellStyle name="Accent5 - 40% 6 4" xfId="4203"/>
    <cellStyle name="Accent5 - 40% 7" xfId="4204"/>
    <cellStyle name="Accent5 - 40% 8" xfId="4205"/>
    <cellStyle name="Accent5 - 40% 9" xfId="4206"/>
    <cellStyle name="Accent5 - 60%" xfId="4207"/>
    <cellStyle name="Accent5 - 60% 2" xfId="4208"/>
    <cellStyle name="Accent5 - 60% 2 2" xfId="4209"/>
    <cellStyle name="Accent5 - 60% 2 2 2" xfId="4210"/>
    <cellStyle name="Accent5 - 60% 2 2 3" xfId="4211"/>
    <cellStyle name="Accent5 - 60% 2 2 4" xfId="4212"/>
    <cellStyle name="Accent5 - 60% 2 3" xfId="4213"/>
    <cellStyle name="Accent5 - 60% 2 4" xfId="4214"/>
    <cellStyle name="Accent5 - 60% 2 5" xfId="4215"/>
    <cellStyle name="Accent5 - 60% 3" xfId="4216"/>
    <cellStyle name="Accent5 - 60% 3 2" xfId="4217"/>
    <cellStyle name="Accent5 - 60% 3 3" xfId="4218"/>
    <cellStyle name="Accent5 - 60% 3 4" xfId="4219"/>
    <cellStyle name="Accent5 - 60% 4" xfId="4220"/>
    <cellStyle name="Accent5 - 60% 5" xfId="4221"/>
    <cellStyle name="Accent5 - 60% 6" xfId="4222"/>
    <cellStyle name="Accent5 2" xfId="4223"/>
    <cellStyle name="Accent5 2 2" xfId="4224"/>
    <cellStyle name="Accent5 2 2 2" xfId="4225"/>
    <cellStyle name="Accent5 2 2 3" xfId="4226"/>
    <cellStyle name="Accent5 2 2 4" xfId="4227"/>
    <cellStyle name="Accent5 2 3" xfId="4228"/>
    <cellStyle name="Accent5 2 4" xfId="4229"/>
    <cellStyle name="Accent5 2 5" xfId="4230"/>
    <cellStyle name="Accent5 3" xfId="4231"/>
    <cellStyle name="Accent5 3 2" xfId="4232"/>
    <cellStyle name="Accent5 3 2 2" xfId="4233"/>
    <cellStyle name="Accent5 3 2 3" xfId="4234"/>
    <cellStyle name="Accent5 3 2 4" xfId="4235"/>
    <cellStyle name="Accent5 3 3" xfId="4236"/>
    <cellStyle name="Accent5 3 4" xfId="4237"/>
    <cellStyle name="Accent5 3 5" xfId="4238"/>
    <cellStyle name="Accent5 4" xfId="4239"/>
    <cellStyle name="Accent5 4 2" xfId="4240"/>
    <cellStyle name="Accent5 4 3" xfId="4241"/>
    <cellStyle name="Accent5 4 4" xfId="4242"/>
    <cellStyle name="Accent5 5" xfId="4243"/>
    <cellStyle name="Accent5 5 2" xfId="4244"/>
    <cellStyle name="Accent5 5 3" xfId="4245"/>
    <cellStyle name="Accent5 5 4" xfId="4246"/>
    <cellStyle name="Accent5 6" xfId="4247"/>
    <cellStyle name="Accent5 7" xfId="4248"/>
    <cellStyle name="Accent5 8" xfId="4249"/>
    <cellStyle name="Accent6" xfId="4250"/>
    <cellStyle name="Accent6 - 20%" xfId="4251"/>
    <cellStyle name="Accent6 - 20% 2" xfId="4252"/>
    <cellStyle name="Accent6 - 20% 2 2" xfId="4253"/>
    <cellStyle name="Accent6 - 20% 2 2 2" xfId="4254"/>
    <cellStyle name="Accent6 - 20% 2 2 2 2" xfId="4255"/>
    <cellStyle name="Accent6 - 20% 2 2 2 3" xfId="4256"/>
    <cellStyle name="Accent6 - 20% 2 2 2 4" xfId="4257"/>
    <cellStyle name="Accent6 - 20% 2 2 3" xfId="4258"/>
    <cellStyle name="Accent6 - 20% 2 2 4" xfId="4259"/>
    <cellStyle name="Accent6 - 20% 2 2 5" xfId="4260"/>
    <cellStyle name="Accent6 - 20% 2 3" xfId="4261"/>
    <cellStyle name="Accent6 - 20% 2 3 2" xfId="4262"/>
    <cellStyle name="Accent6 - 20% 2 3 2 2" xfId="4263"/>
    <cellStyle name="Accent6 - 20% 2 3 2 3" xfId="4264"/>
    <cellStyle name="Accent6 - 20% 2 3 2 4" xfId="4265"/>
    <cellStyle name="Accent6 - 20% 2 3 3" xfId="4266"/>
    <cellStyle name="Accent6 - 20% 2 3 4" xfId="4267"/>
    <cellStyle name="Accent6 - 20% 2 3 5" xfId="4268"/>
    <cellStyle name="Accent6 - 20% 2 4" xfId="4269"/>
    <cellStyle name="Accent6 - 20% 2 4 2" xfId="4270"/>
    <cellStyle name="Accent6 - 20% 2 4 3" xfId="4271"/>
    <cellStyle name="Accent6 - 20% 2 4 4" xfId="4272"/>
    <cellStyle name="Accent6 - 20% 2 5" xfId="4273"/>
    <cellStyle name="Accent6 - 20% 2 6" xfId="4274"/>
    <cellStyle name="Accent6 - 20% 2 7" xfId="4275"/>
    <cellStyle name="Accent6 - 20% 3" xfId="4276"/>
    <cellStyle name="Accent6 - 20% 3 2" xfId="4277"/>
    <cellStyle name="Accent6 - 20% 3 2 2" xfId="4278"/>
    <cellStyle name="Accent6 - 20% 3 2 2 2" xfId="4279"/>
    <cellStyle name="Accent6 - 20% 3 2 2 3" xfId="4280"/>
    <cellStyle name="Accent6 - 20% 3 2 2 4" xfId="4281"/>
    <cellStyle name="Accent6 - 20% 3 2 3" xfId="4282"/>
    <cellStyle name="Accent6 - 20% 3 2 4" xfId="4283"/>
    <cellStyle name="Accent6 - 20% 3 2 5" xfId="4284"/>
    <cellStyle name="Accent6 - 20% 3 3" xfId="4285"/>
    <cellStyle name="Accent6 - 20% 3 3 2" xfId="4286"/>
    <cellStyle name="Accent6 - 20% 3 3 2 2" xfId="4287"/>
    <cellStyle name="Accent6 - 20% 3 3 2 3" xfId="4288"/>
    <cellStyle name="Accent6 - 20% 3 3 2 4" xfId="4289"/>
    <cellStyle name="Accent6 - 20% 3 3 3" xfId="4290"/>
    <cellStyle name="Accent6 - 20% 3 3 4" xfId="4291"/>
    <cellStyle name="Accent6 - 20% 3 3 5" xfId="4292"/>
    <cellStyle name="Accent6 - 20% 3 4" xfId="4293"/>
    <cellStyle name="Accent6 - 20% 3 4 2" xfId="4294"/>
    <cellStyle name="Accent6 - 20% 3 4 3" xfId="4295"/>
    <cellStyle name="Accent6 - 20% 3 4 4" xfId="4296"/>
    <cellStyle name="Accent6 - 20% 3 5" xfId="4297"/>
    <cellStyle name="Accent6 - 20% 3 6" xfId="4298"/>
    <cellStyle name="Accent6 - 20% 3 7" xfId="4299"/>
    <cellStyle name="Accent6 - 20% 4" xfId="4300"/>
    <cellStyle name="Accent6 - 20% 4 2" xfId="4301"/>
    <cellStyle name="Accent6 - 20% 4 2 2" xfId="4302"/>
    <cellStyle name="Accent6 - 20% 4 2 3" xfId="4303"/>
    <cellStyle name="Accent6 - 20% 4 2 4" xfId="4304"/>
    <cellStyle name="Accent6 - 20% 4 3" xfId="4305"/>
    <cellStyle name="Accent6 - 20% 4 4" xfId="4306"/>
    <cellStyle name="Accent6 - 20% 4 5" xfId="4307"/>
    <cellStyle name="Accent6 - 20% 5" xfId="4308"/>
    <cellStyle name="Accent6 - 20% 5 2" xfId="4309"/>
    <cellStyle name="Accent6 - 20% 5 2 2" xfId="4310"/>
    <cellStyle name="Accent6 - 20% 5 2 3" xfId="4311"/>
    <cellStyle name="Accent6 - 20% 5 2 4" xfId="4312"/>
    <cellStyle name="Accent6 - 20% 5 3" xfId="4313"/>
    <cellStyle name="Accent6 - 20% 5 4" xfId="4314"/>
    <cellStyle name="Accent6 - 20% 5 5" xfId="4315"/>
    <cellStyle name="Accent6 - 20% 6" xfId="4316"/>
    <cellStyle name="Accent6 - 20% 6 2" xfId="4317"/>
    <cellStyle name="Accent6 - 20% 6 3" xfId="4318"/>
    <cellStyle name="Accent6 - 20% 6 4" xfId="4319"/>
    <cellStyle name="Accent6 - 20% 7" xfId="4320"/>
    <cellStyle name="Accent6 - 20% 8" xfId="4321"/>
    <cellStyle name="Accent6 - 20% 9" xfId="4322"/>
    <cellStyle name="Accent6 - 40%" xfId="4323"/>
    <cellStyle name="Accent6 - 40% 2" xfId="4324"/>
    <cellStyle name="Accent6 - 40% 2 2" xfId="4325"/>
    <cellStyle name="Accent6 - 40% 2 2 2" xfId="4326"/>
    <cellStyle name="Accent6 - 40% 2 2 2 2" xfId="4327"/>
    <cellStyle name="Accent6 - 40% 2 2 2 3" xfId="4328"/>
    <cellStyle name="Accent6 - 40% 2 2 2 4" xfId="4329"/>
    <cellStyle name="Accent6 - 40% 2 2 3" xfId="4330"/>
    <cellStyle name="Accent6 - 40% 2 2 4" xfId="4331"/>
    <cellStyle name="Accent6 - 40% 2 2 5" xfId="4332"/>
    <cellStyle name="Accent6 - 40% 2 3" xfId="4333"/>
    <cellStyle name="Accent6 - 40% 2 3 2" xfId="4334"/>
    <cellStyle name="Accent6 - 40% 2 3 2 2" xfId="4335"/>
    <cellStyle name="Accent6 - 40% 2 3 2 3" xfId="4336"/>
    <cellStyle name="Accent6 - 40% 2 3 2 4" xfId="4337"/>
    <cellStyle name="Accent6 - 40% 2 3 3" xfId="4338"/>
    <cellStyle name="Accent6 - 40% 2 3 4" xfId="4339"/>
    <cellStyle name="Accent6 - 40% 2 3 5" xfId="4340"/>
    <cellStyle name="Accent6 - 40% 2 4" xfId="4341"/>
    <cellStyle name="Accent6 - 40% 2 4 2" xfId="4342"/>
    <cellStyle name="Accent6 - 40% 2 4 3" xfId="4343"/>
    <cellStyle name="Accent6 - 40% 2 4 4" xfId="4344"/>
    <cellStyle name="Accent6 - 40% 2 5" xfId="4345"/>
    <cellStyle name="Accent6 - 40% 2 6" xfId="4346"/>
    <cellStyle name="Accent6 - 40% 2 7" xfId="4347"/>
    <cellStyle name="Accent6 - 40% 3" xfId="4348"/>
    <cellStyle name="Accent6 - 40% 3 2" xfId="4349"/>
    <cellStyle name="Accent6 - 40% 3 2 2" xfId="4350"/>
    <cellStyle name="Accent6 - 40% 3 2 2 2" xfId="4351"/>
    <cellStyle name="Accent6 - 40% 3 2 2 3" xfId="4352"/>
    <cellStyle name="Accent6 - 40% 3 2 2 4" xfId="4353"/>
    <cellStyle name="Accent6 - 40% 3 2 3" xfId="4354"/>
    <cellStyle name="Accent6 - 40% 3 2 4" xfId="4355"/>
    <cellStyle name="Accent6 - 40% 3 2 5" xfId="4356"/>
    <cellStyle name="Accent6 - 40% 3 3" xfId="4357"/>
    <cellStyle name="Accent6 - 40% 3 3 2" xfId="4358"/>
    <cellStyle name="Accent6 - 40% 3 3 2 2" xfId="4359"/>
    <cellStyle name="Accent6 - 40% 3 3 2 3" xfId="4360"/>
    <cellStyle name="Accent6 - 40% 3 3 2 4" xfId="4361"/>
    <cellStyle name="Accent6 - 40% 3 3 3" xfId="4362"/>
    <cellStyle name="Accent6 - 40% 3 3 4" xfId="4363"/>
    <cellStyle name="Accent6 - 40% 3 3 5" xfId="4364"/>
    <cellStyle name="Accent6 - 40% 3 4" xfId="4365"/>
    <cellStyle name="Accent6 - 40% 3 4 2" xfId="4366"/>
    <cellStyle name="Accent6 - 40% 3 4 3" xfId="4367"/>
    <cellStyle name="Accent6 - 40% 3 4 4" xfId="4368"/>
    <cellStyle name="Accent6 - 40% 3 5" xfId="4369"/>
    <cellStyle name="Accent6 - 40% 3 6" xfId="4370"/>
    <cellStyle name="Accent6 - 40% 3 7" xfId="4371"/>
    <cellStyle name="Accent6 - 40% 4" xfId="4372"/>
    <cellStyle name="Accent6 - 40% 4 2" xfId="4373"/>
    <cellStyle name="Accent6 - 40% 4 2 2" xfId="4374"/>
    <cellStyle name="Accent6 - 40% 4 2 3" xfId="4375"/>
    <cellStyle name="Accent6 - 40% 4 2 4" xfId="4376"/>
    <cellStyle name="Accent6 - 40% 4 3" xfId="4377"/>
    <cellStyle name="Accent6 - 40% 4 4" xfId="4378"/>
    <cellStyle name="Accent6 - 40% 4 5" xfId="4379"/>
    <cellStyle name="Accent6 - 40% 5" xfId="4380"/>
    <cellStyle name="Accent6 - 40% 5 2" xfId="4381"/>
    <cellStyle name="Accent6 - 40% 5 2 2" xfId="4382"/>
    <cellStyle name="Accent6 - 40% 5 2 3" xfId="4383"/>
    <cellStyle name="Accent6 - 40% 5 2 4" xfId="4384"/>
    <cellStyle name="Accent6 - 40% 5 3" xfId="4385"/>
    <cellStyle name="Accent6 - 40% 5 4" xfId="4386"/>
    <cellStyle name="Accent6 - 40% 5 5" xfId="4387"/>
    <cellStyle name="Accent6 - 40% 6" xfId="4388"/>
    <cellStyle name="Accent6 - 40% 6 2" xfId="4389"/>
    <cellStyle name="Accent6 - 40% 6 3" xfId="4390"/>
    <cellStyle name="Accent6 - 40% 6 4" xfId="4391"/>
    <cellStyle name="Accent6 - 40% 7" xfId="4392"/>
    <cellStyle name="Accent6 - 40% 8" xfId="4393"/>
    <cellStyle name="Accent6 - 40% 9" xfId="4394"/>
    <cellStyle name="Accent6 - 60%" xfId="4395"/>
    <cellStyle name="Accent6 - 60% 2" xfId="4396"/>
    <cellStyle name="Accent6 - 60% 2 2" xfId="4397"/>
    <cellStyle name="Accent6 - 60% 2 2 2" xfId="4398"/>
    <cellStyle name="Accent6 - 60% 2 2 3" xfId="4399"/>
    <cellStyle name="Accent6 - 60% 2 2 4" xfId="4400"/>
    <cellStyle name="Accent6 - 60% 2 3" xfId="4401"/>
    <cellStyle name="Accent6 - 60% 2 4" xfId="4402"/>
    <cellStyle name="Accent6 - 60% 2 5" xfId="4403"/>
    <cellStyle name="Accent6 - 60% 3" xfId="4404"/>
    <cellStyle name="Accent6 - 60% 3 2" xfId="4405"/>
    <cellStyle name="Accent6 - 60% 3 3" xfId="4406"/>
    <cellStyle name="Accent6 - 60% 3 4" xfId="4407"/>
    <cellStyle name="Accent6 - 60% 4" xfId="4408"/>
    <cellStyle name="Accent6 - 60% 5" xfId="4409"/>
    <cellStyle name="Accent6 - 60% 6" xfId="4410"/>
    <cellStyle name="Accent6 2" xfId="4411"/>
    <cellStyle name="Accent6 2 2" xfId="4412"/>
    <cellStyle name="Accent6 2 2 2" xfId="4413"/>
    <cellStyle name="Accent6 2 2 3" xfId="4414"/>
    <cellStyle name="Accent6 2 2 4" xfId="4415"/>
    <cellStyle name="Accent6 2 3" xfId="4416"/>
    <cellStyle name="Accent6 2 4" xfId="4417"/>
    <cellStyle name="Accent6 2 5" xfId="4418"/>
    <cellStyle name="Accent6 3" xfId="4419"/>
    <cellStyle name="Accent6 3 2" xfId="4420"/>
    <cellStyle name="Accent6 3 2 2" xfId="4421"/>
    <cellStyle name="Accent6 3 2 3" xfId="4422"/>
    <cellStyle name="Accent6 3 2 4" xfId="4423"/>
    <cellStyle name="Accent6 3 3" xfId="4424"/>
    <cellStyle name="Accent6 3 4" xfId="4425"/>
    <cellStyle name="Accent6 3 5" xfId="4426"/>
    <cellStyle name="Accent6 4" xfId="4427"/>
    <cellStyle name="Accent6 4 2" xfId="4428"/>
    <cellStyle name="Accent6 4 3" xfId="4429"/>
    <cellStyle name="Accent6 4 4" xfId="4430"/>
    <cellStyle name="Accent6 5" xfId="4431"/>
    <cellStyle name="Accent6 5 2" xfId="4432"/>
    <cellStyle name="Accent6 5 3" xfId="4433"/>
    <cellStyle name="Accent6 5 4" xfId="4434"/>
    <cellStyle name="Accent6 6" xfId="4435"/>
    <cellStyle name="Accent6 7" xfId="4436"/>
    <cellStyle name="Accent6 8" xfId="4437"/>
    <cellStyle name="args.style" xfId="4438"/>
    <cellStyle name="args.style 2" xfId="4439"/>
    <cellStyle name="args.style 3" xfId="4440"/>
    <cellStyle name="args.style 4" xfId="4441"/>
    <cellStyle name="Comma [0]_!!!GO" xfId="4442"/>
    <cellStyle name="comma zerodec" xfId="4443"/>
    <cellStyle name="comma zerodec 2" xfId="4444"/>
    <cellStyle name="comma zerodec 2 2" xfId="4445"/>
    <cellStyle name="comma zerodec 3" xfId="4446"/>
    <cellStyle name="comma zerodec 3 2" xfId="4447"/>
    <cellStyle name="comma zerodec 4" xfId="4448"/>
    <cellStyle name="Comma_!!!GO" xfId="4449"/>
    <cellStyle name="Currency [0]_!!!GO" xfId="4450"/>
    <cellStyle name="Currency_!!!GO" xfId="4451"/>
    <cellStyle name="Currency1" xfId="4452"/>
    <cellStyle name="Currency1 2" xfId="4453"/>
    <cellStyle name="Currency1 2 2" xfId="4454"/>
    <cellStyle name="Currency1 3" xfId="4455"/>
    <cellStyle name="Currency1 3 2" xfId="4456"/>
    <cellStyle name="Currency1 4" xfId="4457"/>
    <cellStyle name="Date" xfId="4458"/>
    <cellStyle name="Date 2" xfId="4459"/>
    <cellStyle name="Date 3" xfId="4460"/>
    <cellStyle name="Date 4" xfId="4461"/>
    <cellStyle name="Dollar (zero dec)" xfId="4462"/>
    <cellStyle name="Dollar (zero dec) 2" xfId="4463"/>
    <cellStyle name="Dollar (zero dec) 2 2" xfId="4464"/>
    <cellStyle name="Dollar (zero dec) 3" xfId="4465"/>
    <cellStyle name="Dollar (zero dec) 3 2" xfId="4466"/>
    <cellStyle name="Dollar (zero dec) 4" xfId="4467"/>
    <cellStyle name="Grey" xfId="4468"/>
    <cellStyle name="Grey 2" xfId="4469"/>
    <cellStyle name="Grey 3" xfId="4470"/>
    <cellStyle name="Grey 4" xfId="4471"/>
    <cellStyle name="Header1" xfId="4472"/>
    <cellStyle name="Header1 2" xfId="4473"/>
    <cellStyle name="Header1 3" xfId="4474"/>
    <cellStyle name="Header1 4" xfId="4475"/>
    <cellStyle name="Header2" xfId="4476"/>
    <cellStyle name="Header2 2" xfId="4477"/>
    <cellStyle name="Header2 3" xfId="4478"/>
    <cellStyle name="Header2 4" xfId="4479"/>
    <cellStyle name="Input [yellow]" xfId="4480"/>
    <cellStyle name="Input [yellow] 2" xfId="4481"/>
    <cellStyle name="Input [yellow] 3" xfId="4482"/>
    <cellStyle name="Input [yellow] 4" xfId="4483"/>
    <cellStyle name="Input Cells" xfId="4484"/>
    <cellStyle name="Input Cells 2" xfId="4485"/>
    <cellStyle name="Input Cells 2 2" xfId="4486"/>
    <cellStyle name="Input Cells 2 3" xfId="4487"/>
    <cellStyle name="Input Cells 2 4" xfId="4488"/>
    <cellStyle name="Input Cells 3" xfId="4489"/>
    <cellStyle name="Input Cells 4" xfId="4490"/>
    <cellStyle name="Input Cells 5" xfId="4491"/>
    <cellStyle name="Linked Cells" xfId="4492"/>
    <cellStyle name="Linked Cells 2" xfId="4493"/>
    <cellStyle name="Linked Cells 2 2" xfId="4494"/>
    <cellStyle name="Linked Cells 2 3" xfId="4495"/>
    <cellStyle name="Linked Cells 2 4" xfId="4496"/>
    <cellStyle name="Linked Cells 3" xfId="4497"/>
    <cellStyle name="Linked Cells 4" xfId="4498"/>
    <cellStyle name="Linked Cells 5" xfId="4499"/>
    <cellStyle name="Millares [0]_96 Risk" xfId="4500"/>
    <cellStyle name="Millares_96 Risk" xfId="4501"/>
    <cellStyle name="Milliers [0]_!!!GO" xfId="4502"/>
    <cellStyle name="Milliers_!!!GO" xfId="4503"/>
    <cellStyle name="Moneda [0]_96 Risk" xfId="4504"/>
    <cellStyle name="Moneda_96 Risk" xfId="4505"/>
    <cellStyle name="Mon閠aire [0]_!!!GO" xfId="4506"/>
    <cellStyle name="Mon閠aire_!!!GO" xfId="4507"/>
    <cellStyle name="New Times Roman" xfId="4508"/>
    <cellStyle name="New Times Roman 2" xfId="4509"/>
    <cellStyle name="New Times Roman 3" xfId="4510"/>
    <cellStyle name="New Times Roman 4" xfId="4511"/>
    <cellStyle name="no dec" xfId="4512"/>
    <cellStyle name="no dec 2" xfId="4513"/>
    <cellStyle name="no dec 3" xfId="4514"/>
    <cellStyle name="no dec 4" xfId="4515"/>
    <cellStyle name="Normal - Style1" xfId="4516"/>
    <cellStyle name="Normal - Style1 2" xfId="4517"/>
    <cellStyle name="Normal - Style1 3" xfId="4518"/>
    <cellStyle name="Normal - Style1 4" xfId="4519"/>
    <cellStyle name="Normal_!!!GO" xfId="4520"/>
    <cellStyle name="per.style" xfId="4521"/>
    <cellStyle name="per.style 2" xfId="4522"/>
    <cellStyle name="per.style 3" xfId="4523"/>
    <cellStyle name="per.style 4" xfId="4524"/>
    <cellStyle name="Percent [2]" xfId="4525"/>
    <cellStyle name="Percent [2] 2" xfId="4526"/>
    <cellStyle name="Percent [2] 3" xfId="4527"/>
    <cellStyle name="Percent [2] 4" xfId="4528"/>
    <cellStyle name="Percent_!!!GO" xfId="4529"/>
    <cellStyle name="Pourcentage_pldt" xfId="4530"/>
    <cellStyle name="PSChar" xfId="4531"/>
    <cellStyle name="PSChar 2" xfId="4532"/>
    <cellStyle name="PSChar 3" xfId="4533"/>
    <cellStyle name="PSChar 4" xfId="4534"/>
    <cellStyle name="PSDate" xfId="4535"/>
    <cellStyle name="PSDate 2" xfId="4536"/>
    <cellStyle name="PSDate 3" xfId="4537"/>
    <cellStyle name="PSDate 4" xfId="4538"/>
    <cellStyle name="PSDec" xfId="4539"/>
    <cellStyle name="PSDec 2" xfId="4540"/>
    <cellStyle name="PSDec 3" xfId="4541"/>
    <cellStyle name="PSDec 4" xfId="4542"/>
    <cellStyle name="PSHeading" xfId="4543"/>
    <cellStyle name="PSHeading 2" xfId="4544"/>
    <cellStyle name="PSHeading 3" xfId="4545"/>
    <cellStyle name="PSHeading 4" xfId="4546"/>
    <cellStyle name="PSInt" xfId="4547"/>
    <cellStyle name="PSInt 2" xfId="4548"/>
    <cellStyle name="PSInt 3" xfId="4549"/>
    <cellStyle name="PSInt 4" xfId="4550"/>
    <cellStyle name="PSSpacer" xfId="4551"/>
    <cellStyle name="PSSpacer 2" xfId="4552"/>
    <cellStyle name="PSSpacer 3" xfId="4553"/>
    <cellStyle name="PSSpacer 4" xfId="4554"/>
    <cellStyle name="sstot" xfId="4555"/>
    <cellStyle name="sstot 2" xfId="4556"/>
    <cellStyle name="sstot 3" xfId="4557"/>
    <cellStyle name="sstot 4" xfId="4558"/>
    <cellStyle name="Standard_AREAS" xfId="4559"/>
    <cellStyle name="t" xfId="4560"/>
    <cellStyle name="t 2" xfId="4561"/>
    <cellStyle name="t 3" xfId="4562"/>
    <cellStyle name="t 4" xfId="4563"/>
    <cellStyle name="t_HVAC Equipment (3)" xfId="4564"/>
    <cellStyle name="t_HVAC Equipment (3) 2" xfId="4565"/>
    <cellStyle name="t_HVAC Equipment (3) 3" xfId="4566"/>
    <cellStyle name="t_HVAC Equipment (3) 4" xfId="4567"/>
    <cellStyle name="百分比 10" xfId="4568"/>
    <cellStyle name="百分比 10 2" xfId="4569"/>
    <cellStyle name="百分比 11" xfId="4570"/>
    <cellStyle name="百分比 11 2" xfId="4571"/>
    <cellStyle name="百分比 12" xfId="4572"/>
    <cellStyle name="百分比 12 2" xfId="4573"/>
    <cellStyle name="百分比 13" xfId="4574"/>
    <cellStyle name="百分比 13 2" xfId="4575"/>
    <cellStyle name="百分比 14" xfId="4576"/>
    <cellStyle name="百分比 14 2" xfId="4577"/>
    <cellStyle name="百分比 15" xfId="4578"/>
    <cellStyle name="百分比 15 2" xfId="4579"/>
    <cellStyle name="百分比 16" xfId="4580"/>
    <cellStyle name="百分比 16 2" xfId="4581"/>
    <cellStyle name="百分比 17" xfId="4582"/>
    <cellStyle name="百分比 17 2" xfId="4583"/>
    <cellStyle name="百分比 18" xfId="4584"/>
    <cellStyle name="百分比 18 2" xfId="4585"/>
    <cellStyle name="百分比 19" xfId="4586"/>
    <cellStyle name="百分比 19 2" xfId="4587"/>
    <cellStyle name="百分比 2 10" xfId="4588"/>
    <cellStyle name="百分比 2 10 2" xfId="4589"/>
    <cellStyle name="百分比 2 10 3" xfId="4590"/>
    <cellStyle name="百分比 2 10 4" xfId="4591"/>
    <cellStyle name="百分比 2 11" xfId="4592"/>
    <cellStyle name="百分比 2 11 2" xfId="4593"/>
    <cellStyle name="百分比 2 11 3" xfId="4594"/>
    <cellStyle name="百分比 2 11 4" xfId="4595"/>
    <cellStyle name="百分比 2 12" xfId="4596"/>
    <cellStyle name="百分比 2 12 2" xfId="4597"/>
    <cellStyle name="百分比 2 12 3" xfId="4598"/>
    <cellStyle name="百分比 2 12 4" xfId="4599"/>
    <cellStyle name="百分比 2 13" xfId="4600"/>
    <cellStyle name="百分比 2 13 2" xfId="4601"/>
    <cellStyle name="百分比 2 13 3" xfId="4602"/>
    <cellStyle name="百分比 2 13 4" xfId="4603"/>
    <cellStyle name="百分比 2 14" xfId="4604"/>
    <cellStyle name="百分比 2 14 2" xfId="4605"/>
    <cellStyle name="百分比 2 14 3" xfId="4606"/>
    <cellStyle name="百分比 2 14 4" xfId="4607"/>
    <cellStyle name="百分比 2 15" xfId="4608"/>
    <cellStyle name="百分比 2 15 2" xfId="4609"/>
    <cellStyle name="百分比 2 15 3" xfId="4610"/>
    <cellStyle name="百分比 2 15 4" xfId="4611"/>
    <cellStyle name="百分比 2 16" xfId="4612"/>
    <cellStyle name="百分比 2 16 2" xfId="4613"/>
    <cellStyle name="百分比 2 16 3" xfId="4614"/>
    <cellStyle name="百分比 2 16 4" xfId="4615"/>
    <cellStyle name="百分比 2 17" xfId="4616"/>
    <cellStyle name="百分比 2 17 2" xfId="4617"/>
    <cellStyle name="百分比 2 17 3" xfId="4618"/>
    <cellStyle name="百分比 2 17 4" xfId="4619"/>
    <cellStyle name="百分比 2 18" xfId="4620"/>
    <cellStyle name="百分比 2 18 2" xfId="4621"/>
    <cellStyle name="百分比 2 18 3" xfId="4622"/>
    <cellStyle name="百分比 2 18 4" xfId="4623"/>
    <cellStyle name="百分比 2 19" xfId="4624"/>
    <cellStyle name="百分比 2 19 2" xfId="4625"/>
    <cellStyle name="百分比 2 19 3" xfId="4626"/>
    <cellStyle name="百分比 2 19 4" xfId="4627"/>
    <cellStyle name="百分比 2 2" xfId="4628"/>
    <cellStyle name="百分比 2 2 10" xfId="4629"/>
    <cellStyle name="百分比 2 2 10 2" xfId="4630"/>
    <cellStyle name="百分比 2 2 10 3" xfId="4631"/>
    <cellStyle name="百分比 2 2 10 4" xfId="4632"/>
    <cellStyle name="百分比 2 2 11" xfId="4633"/>
    <cellStyle name="百分比 2 2 11 2" xfId="4634"/>
    <cellStyle name="百分比 2 2 11 3" xfId="4635"/>
    <cellStyle name="百分比 2 2 11 4" xfId="4636"/>
    <cellStyle name="百分比 2 2 12" xfId="4637"/>
    <cellStyle name="百分比 2 2 12 2" xfId="4638"/>
    <cellStyle name="百分比 2 2 12 3" xfId="4639"/>
    <cellStyle name="百分比 2 2 12 4" xfId="4640"/>
    <cellStyle name="百分比 2 2 13" xfId="4641"/>
    <cellStyle name="百分比 2 2 13 2" xfId="4642"/>
    <cellStyle name="百分比 2 2 13 3" xfId="4643"/>
    <cellStyle name="百分比 2 2 13 4" xfId="4644"/>
    <cellStyle name="百分比 2 2 14" xfId="4645"/>
    <cellStyle name="百分比 2 2 14 2" xfId="4646"/>
    <cellStyle name="百分比 2 2 14 3" xfId="4647"/>
    <cellStyle name="百分比 2 2 14 4" xfId="4648"/>
    <cellStyle name="百分比 2 2 15" xfId="4649"/>
    <cellStyle name="百分比 2 2 15 2" xfId="4650"/>
    <cellStyle name="百分比 2 2 15 3" xfId="4651"/>
    <cellStyle name="百分比 2 2 15 4" xfId="4652"/>
    <cellStyle name="百分比 2 2 16" xfId="4653"/>
    <cellStyle name="百分比 2 2 16 2" xfId="4654"/>
    <cellStyle name="百分比 2 2 16 3" xfId="4655"/>
    <cellStyle name="百分比 2 2 16 4" xfId="4656"/>
    <cellStyle name="百分比 2 2 17" xfId="4657"/>
    <cellStyle name="百分比 2 2 17 2" xfId="4658"/>
    <cellStyle name="百分比 2 2 17 3" xfId="4659"/>
    <cellStyle name="百分比 2 2 17 4" xfId="4660"/>
    <cellStyle name="百分比 2 2 18" xfId="4661"/>
    <cellStyle name="百分比 2 2 19" xfId="4662"/>
    <cellStyle name="百分比 2 2 2" xfId="4663"/>
    <cellStyle name="百分比 2 2 2 10" xfId="4664"/>
    <cellStyle name="百分比 2 2 2 10 2" xfId="4665"/>
    <cellStyle name="百分比 2 2 2 10 3" xfId="4666"/>
    <cellStyle name="百分比 2 2 2 10 4" xfId="4667"/>
    <cellStyle name="百分比 2 2 2 11" xfId="4668"/>
    <cellStyle name="百分比 2 2 2 11 2" xfId="4669"/>
    <cellStyle name="百分比 2 2 2 11 3" xfId="4670"/>
    <cellStyle name="百分比 2 2 2 11 4" xfId="4671"/>
    <cellStyle name="百分比 2 2 2 12" xfId="4672"/>
    <cellStyle name="百分比 2 2 2 12 2" xfId="4673"/>
    <cellStyle name="百分比 2 2 2 12 3" xfId="4674"/>
    <cellStyle name="百分比 2 2 2 12 4" xfId="4675"/>
    <cellStyle name="百分比 2 2 2 13" xfId="4676"/>
    <cellStyle name="百分比 2 2 2 13 2" xfId="4677"/>
    <cellStyle name="百分比 2 2 2 13 3" xfId="4678"/>
    <cellStyle name="百分比 2 2 2 13 4" xfId="4679"/>
    <cellStyle name="百分比 2 2 2 14" xfId="4680"/>
    <cellStyle name="百分比 2 2 2 14 2" xfId="4681"/>
    <cellStyle name="百分比 2 2 2 14 3" xfId="4682"/>
    <cellStyle name="百分比 2 2 2 14 4" xfId="4683"/>
    <cellStyle name="百分比 2 2 2 15" xfId="4684"/>
    <cellStyle name="百分比 2 2 2 15 2" xfId="4685"/>
    <cellStyle name="百分比 2 2 2 15 3" xfId="4686"/>
    <cellStyle name="百分比 2 2 2 15 4" xfId="4687"/>
    <cellStyle name="百分比 2 2 2 16" xfId="4688"/>
    <cellStyle name="百分比 2 2 2 17" xfId="4689"/>
    <cellStyle name="百分比 2 2 2 18" xfId="4690"/>
    <cellStyle name="百分比 2 2 2 19" xfId="4691"/>
    <cellStyle name="百分比 2 2 2 2" xfId="4692"/>
    <cellStyle name="百分比 2 2 2 2 2" xfId="4693"/>
    <cellStyle name="百分比 2 2 2 2 2 2" xfId="4694"/>
    <cellStyle name="百分比 2 2 2 2 3" xfId="4695"/>
    <cellStyle name="百分比 2 2 2 2 3 2" xfId="4696"/>
    <cellStyle name="百分比 2 2 2 2 4" xfId="4697"/>
    <cellStyle name="百分比 2 2 2 2 4 2" xfId="4698"/>
    <cellStyle name="百分比 2 2 2 2 5" xfId="4699"/>
    <cellStyle name="百分比 2 2 2 2 6" xfId="4700"/>
    <cellStyle name="百分比 2 2 2 2 7" xfId="4701"/>
    <cellStyle name="百分比 2 2 2 2 8" xfId="4702"/>
    <cellStyle name="百分比 2 2 2 2 9" xfId="4703"/>
    <cellStyle name="百分比 2 2 2 3" xfId="4704"/>
    <cellStyle name="百分比 2 2 2 3 2" xfId="4705"/>
    <cellStyle name="百分比 2 2 2 3 2 2" xfId="4706"/>
    <cellStyle name="百分比 2 2 2 3 3" xfId="4707"/>
    <cellStyle name="百分比 2 2 2 3 3 2" xfId="4708"/>
    <cellStyle name="百分比 2 2 2 3 4" xfId="4709"/>
    <cellStyle name="百分比 2 2 2 3 4 2" xfId="4710"/>
    <cellStyle name="百分比 2 2 2 3 5" xfId="4711"/>
    <cellStyle name="百分比 2 2 2 3 6" xfId="4712"/>
    <cellStyle name="百分比 2 2 2 3 7" xfId="4713"/>
    <cellStyle name="百分比 2 2 2 3 8" xfId="4714"/>
    <cellStyle name="百分比 2 2 2 3 9" xfId="4715"/>
    <cellStyle name="百分比 2 2 2 4" xfId="4716"/>
    <cellStyle name="百分比 2 2 2 4 2" xfId="4717"/>
    <cellStyle name="百分比 2 2 2 4 3" xfId="4718"/>
    <cellStyle name="百分比 2 2 2 4 4" xfId="4719"/>
    <cellStyle name="百分比 2 2 2 4 5" xfId="4720"/>
    <cellStyle name="百分比 2 2 2 4 6" xfId="4721"/>
    <cellStyle name="百分比 2 2 2 5" xfId="4722"/>
    <cellStyle name="百分比 2 2 2 5 2" xfId="4723"/>
    <cellStyle name="百分比 2 2 2 5 3" xfId="4724"/>
    <cellStyle name="百分比 2 2 2 5 4" xfId="4725"/>
    <cellStyle name="百分比 2 2 2 5 5" xfId="4726"/>
    <cellStyle name="百分比 2 2 2 6" xfId="4727"/>
    <cellStyle name="百分比 2 2 2 6 2" xfId="4728"/>
    <cellStyle name="百分比 2 2 2 6 3" xfId="4729"/>
    <cellStyle name="百分比 2 2 2 6 4" xfId="4730"/>
    <cellStyle name="百分比 2 2 2 7" xfId="4731"/>
    <cellStyle name="百分比 2 2 2 7 2" xfId="4732"/>
    <cellStyle name="百分比 2 2 2 7 3" xfId="4733"/>
    <cellStyle name="百分比 2 2 2 7 4" xfId="4734"/>
    <cellStyle name="百分比 2 2 2 8" xfId="4735"/>
    <cellStyle name="百分比 2 2 2 8 2" xfId="4736"/>
    <cellStyle name="百分比 2 2 2 8 3" xfId="4737"/>
    <cellStyle name="百分比 2 2 2 8 4" xfId="4738"/>
    <cellStyle name="百分比 2 2 2 9" xfId="4739"/>
    <cellStyle name="百分比 2 2 2 9 2" xfId="4740"/>
    <cellStyle name="百分比 2 2 2 9 3" xfId="4741"/>
    <cellStyle name="百分比 2 2 2 9 4" xfId="4742"/>
    <cellStyle name="百分比 2 2 20" xfId="4743"/>
    <cellStyle name="百分比 2 2 21" xfId="4744"/>
    <cellStyle name="百分比 2 2 3" xfId="4745"/>
    <cellStyle name="百分比 2 2 3 2" xfId="4746"/>
    <cellStyle name="百分比 2 2 3 2 2" xfId="4747"/>
    <cellStyle name="百分比 2 2 3 3" xfId="4748"/>
    <cellStyle name="百分比 2 2 3 4" xfId="4749"/>
    <cellStyle name="百分比 2 2 3 5" xfId="4750"/>
    <cellStyle name="百分比 2 2 3 6" xfId="4751"/>
    <cellStyle name="百分比 2 2 4" xfId="4752"/>
    <cellStyle name="百分比 2 2 4 2" xfId="4753"/>
    <cellStyle name="百分比 2 2 4 3" xfId="4754"/>
    <cellStyle name="百分比 2 2 4 4" xfId="4755"/>
    <cellStyle name="百分比 2 2 4 5" xfId="4756"/>
    <cellStyle name="百分比 2 2 4 6" xfId="4757"/>
    <cellStyle name="百分比 2 2 5" xfId="4758"/>
    <cellStyle name="百分比 2 2 5 2" xfId="4759"/>
    <cellStyle name="百分比 2 2 5 3" xfId="4760"/>
    <cellStyle name="百分比 2 2 5 4" xfId="4761"/>
    <cellStyle name="百分比 2 2 5 5" xfId="4762"/>
    <cellStyle name="百分比 2 2 6" xfId="4763"/>
    <cellStyle name="百分比 2 2 6 2" xfId="4764"/>
    <cellStyle name="百分比 2 2 6 3" xfId="4765"/>
    <cellStyle name="百分比 2 2 6 4" xfId="4766"/>
    <cellStyle name="百分比 2 2 7" xfId="4767"/>
    <cellStyle name="百分比 2 2 7 2" xfId="4768"/>
    <cellStyle name="百分比 2 2 7 3" xfId="4769"/>
    <cellStyle name="百分比 2 2 7 4" xfId="4770"/>
    <cellStyle name="百分比 2 2 8" xfId="4771"/>
    <cellStyle name="百分比 2 2 8 2" xfId="4772"/>
    <cellStyle name="百分比 2 2 8 3" xfId="4773"/>
    <cellStyle name="百分比 2 2 8 4" xfId="4774"/>
    <cellStyle name="百分比 2 2 9" xfId="4775"/>
    <cellStyle name="百分比 2 2 9 2" xfId="4776"/>
    <cellStyle name="百分比 2 2 9 3" xfId="4777"/>
    <cellStyle name="百分比 2 2 9 4" xfId="4778"/>
    <cellStyle name="百分比 2 20" xfId="4779"/>
    <cellStyle name="百分比 2 21" xfId="4780"/>
    <cellStyle name="百分比 2 22" xfId="4781"/>
    <cellStyle name="百分比 2 23" xfId="4782"/>
    <cellStyle name="百分比 2 3" xfId="4783"/>
    <cellStyle name="百分比 2 3 10" xfId="4784"/>
    <cellStyle name="百分比 2 3 10 2" xfId="4785"/>
    <cellStyle name="百分比 2 3 10 3" xfId="4786"/>
    <cellStyle name="百分比 2 3 10 4" xfId="4787"/>
    <cellStyle name="百分比 2 3 11" xfId="4788"/>
    <cellStyle name="百分比 2 3 11 2" xfId="4789"/>
    <cellStyle name="百分比 2 3 11 3" xfId="4790"/>
    <cellStyle name="百分比 2 3 11 4" xfId="4791"/>
    <cellStyle name="百分比 2 3 12" xfId="4792"/>
    <cellStyle name="百分比 2 3 12 2" xfId="4793"/>
    <cellStyle name="百分比 2 3 12 3" xfId="4794"/>
    <cellStyle name="百分比 2 3 12 4" xfId="4795"/>
    <cellStyle name="百分比 2 3 13" xfId="4796"/>
    <cellStyle name="百分比 2 3 13 2" xfId="4797"/>
    <cellStyle name="百分比 2 3 13 3" xfId="4798"/>
    <cellStyle name="百分比 2 3 13 4" xfId="4799"/>
    <cellStyle name="百分比 2 3 14" xfId="4800"/>
    <cellStyle name="百分比 2 3 14 2" xfId="4801"/>
    <cellStyle name="百分比 2 3 14 3" xfId="4802"/>
    <cellStyle name="百分比 2 3 14 4" xfId="4803"/>
    <cellStyle name="百分比 2 3 15" xfId="4804"/>
    <cellStyle name="百分比 2 3 15 2" xfId="4805"/>
    <cellStyle name="百分比 2 3 15 3" xfId="4806"/>
    <cellStyle name="百分比 2 3 15 4" xfId="4807"/>
    <cellStyle name="百分比 2 3 16" xfId="4808"/>
    <cellStyle name="百分比 2 3 16 2" xfId="4809"/>
    <cellStyle name="百分比 2 3 16 3" xfId="4810"/>
    <cellStyle name="百分比 2 3 16 4" xfId="4811"/>
    <cellStyle name="百分比 2 3 17" xfId="4812"/>
    <cellStyle name="百分比 2 3 17 2" xfId="4813"/>
    <cellStyle name="百分比 2 3 17 3" xfId="4814"/>
    <cellStyle name="百分比 2 3 17 4" xfId="4815"/>
    <cellStyle name="百分比 2 3 18" xfId="4816"/>
    <cellStyle name="百分比 2 3 19" xfId="4817"/>
    <cellStyle name="百分比 2 3 2" xfId="4818"/>
    <cellStyle name="百分比 2 3 2 10" xfId="4819"/>
    <cellStyle name="百分比 2 3 2 10 2" xfId="4820"/>
    <cellStyle name="百分比 2 3 2 10 3" xfId="4821"/>
    <cellStyle name="百分比 2 3 2 10 4" xfId="4822"/>
    <cellStyle name="百分比 2 3 2 11" xfId="4823"/>
    <cellStyle name="百分比 2 3 2 11 2" xfId="4824"/>
    <cellStyle name="百分比 2 3 2 11 3" xfId="4825"/>
    <cellStyle name="百分比 2 3 2 11 4" xfId="4826"/>
    <cellStyle name="百分比 2 3 2 12" xfId="4827"/>
    <cellStyle name="百分比 2 3 2 12 2" xfId="4828"/>
    <cellStyle name="百分比 2 3 2 12 3" xfId="4829"/>
    <cellStyle name="百分比 2 3 2 12 4" xfId="4830"/>
    <cellStyle name="百分比 2 3 2 13" xfId="4831"/>
    <cellStyle name="百分比 2 3 2 13 2" xfId="4832"/>
    <cellStyle name="百分比 2 3 2 13 3" xfId="4833"/>
    <cellStyle name="百分比 2 3 2 13 4" xfId="4834"/>
    <cellStyle name="百分比 2 3 2 14" xfId="4835"/>
    <cellStyle name="百分比 2 3 2 14 2" xfId="4836"/>
    <cellStyle name="百分比 2 3 2 14 3" xfId="4837"/>
    <cellStyle name="百分比 2 3 2 14 4" xfId="4838"/>
    <cellStyle name="百分比 2 3 2 15" xfId="4839"/>
    <cellStyle name="百分比 2 3 2 15 2" xfId="4840"/>
    <cellStyle name="百分比 2 3 2 15 3" xfId="4841"/>
    <cellStyle name="百分比 2 3 2 15 4" xfId="4842"/>
    <cellStyle name="百分比 2 3 2 16" xfId="4843"/>
    <cellStyle name="百分比 2 3 2 17" xfId="4844"/>
    <cellStyle name="百分比 2 3 2 18" xfId="4845"/>
    <cellStyle name="百分比 2 3 2 19" xfId="4846"/>
    <cellStyle name="百分比 2 3 2 2" xfId="4847"/>
    <cellStyle name="百分比 2 3 2 2 2" xfId="4848"/>
    <cellStyle name="百分比 2 3 2 2 2 2" xfId="4849"/>
    <cellStyle name="百分比 2 3 2 2 3" xfId="4850"/>
    <cellStyle name="百分比 2 3 2 2 4" xfId="4851"/>
    <cellStyle name="百分比 2 3 2 2 5" xfId="4852"/>
    <cellStyle name="百分比 2 3 2 2 6" xfId="4853"/>
    <cellStyle name="百分比 2 3 2 3" xfId="4854"/>
    <cellStyle name="百分比 2 3 2 3 2" xfId="4855"/>
    <cellStyle name="百分比 2 3 2 3 3" xfId="4856"/>
    <cellStyle name="百分比 2 3 2 3 4" xfId="4857"/>
    <cellStyle name="百分比 2 3 2 3 5" xfId="4858"/>
    <cellStyle name="百分比 2 3 2 4" xfId="4859"/>
    <cellStyle name="百分比 2 3 2 4 2" xfId="4860"/>
    <cellStyle name="百分比 2 3 2 4 3" xfId="4861"/>
    <cellStyle name="百分比 2 3 2 4 4" xfId="4862"/>
    <cellStyle name="百分比 2 3 2 4 5" xfId="4863"/>
    <cellStyle name="百分比 2 3 2 5" xfId="4864"/>
    <cellStyle name="百分比 2 3 2 5 2" xfId="4865"/>
    <cellStyle name="百分比 2 3 2 5 3" xfId="4866"/>
    <cellStyle name="百分比 2 3 2 5 4" xfId="4867"/>
    <cellStyle name="百分比 2 3 2 5 5" xfId="4868"/>
    <cellStyle name="百分比 2 3 2 6" xfId="4869"/>
    <cellStyle name="百分比 2 3 2 6 2" xfId="4870"/>
    <cellStyle name="百分比 2 3 2 6 3" xfId="4871"/>
    <cellStyle name="百分比 2 3 2 6 4" xfId="4872"/>
    <cellStyle name="百分比 2 3 2 7" xfId="4873"/>
    <cellStyle name="百分比 2 3 2 7 2" xfId="4874"/>
    <cellStyle name="百分比 2 3 2 7 3" xfId="4875"/>
    <cellStyle name="百分比 2 3 2 7 4" xfId="4876"/>
    <cellStyle name="百分比 2 3 2 8" xfId="4877"/>
    <cellStyle name="百分比 2 3 2 8 2" xfId="4878"/>
    <cellStyle name="百分比 2 3 2 8 3" xfId="4879"/>
    <cellStyle name="百分比 2 3 2 8 4" xfId="4880"/>
    <cellStyle name="百分比 2 3 2 9" xfId="4881"/>
    <cellStyle name="百分比 2 3 2 9 2" xfId="4882"/>
    <cellStyle name="百分比 2 3 2 9 3" xfId="4883"/>
    <cellStyle name="百分比 2 3 2 9 4" xfId="4884"/>
    <cellStyle name="百分比 2 3 20" xfId="4885"/>
    <cellStyle name="百分比 2 3 21" xfId="4886"/>
    <cellStyle name="百分比 2 3 3" xfId="4887"/>
    <cellStyle name="百分比 2 3 3 2" xfId="4888"/>
    <cellStyle name="百分比 2 3 3 2 2" xfId="4889"/>
    <cellStyle name="百分比 2 3 3 3" xfId="4890"/>
    <cellStyle name="百分比 2 3 3 3 2" xfId="4891"/>
    <cellStyle name="百分比 2 3 3 4" xfId="4892"/>
    <cellStyle name="百分比 2 3 3 4 2" xfId="4893"/>
    <cellStyle name="百分比 2 3 3 5" xfId="4894"/>
    <cellStyle name="百分比 2 3 3 6" xfId="4895"/>
    <cellStyle name="百分比 2 3 3 7" xfId="4896"/>
    <cellStyle name="百分比 2 3 3 8" xfId="4897"/>
    <cellStyle name="百分比 2 3 3 9" xfId="4898"/>
    <cellStyle name="百分比 2 3 4" xfId="4899"/>
    <cellStyle name="百分比 2 3 4 2" xfId="4900"/>
    <cellStyle name="百分比 2 3 4 3" xfId="4901"/>
    <cellStyle name="百分比 2 3 4 4" xfId="4902"/>
    <cellStyle name="百分比 2 3 4 5" xfId="4903"/>
    <cellStyle name="百分比 2 3 5" xfId="4904"/>
    <cellStyle name="百分比 2 3 5 2" xfId="4905"/>
    <cellStyle name="百分比 2 3 5 3" xfId="4906"/>
    <cellStyle name="百分比 2 3 5 4" xfId="4907"/>
    <cellStyle name="百分比 2 3 5 5" xfId="4908"/>
    <cellStyle name="百分比 2 3 6" xfId="4909"/>
    <cellStyle name="百分比 2 3 6 2" xfId="4910"/>
    <cellStyle name="百分比 2 3 6 3" xfId="4911"/>
    <cellStyle name="百分比 2 3 6 4" xfId="4912"/>
    <cellStyle name="百分比 2 3 7" xfId="4913"/>
    <cellStyle name="百分比 2 3 7 2" xfId="4914"/>
    <cellStyle name="百分比 2 3 7 3" xfId="4915"/>
    <cellStyle name="百分比 2 3 7 4" xfId="4916"/>
    <cellStyle name="百分比 2 3 8" xfId="4917"/>
    <cellStyle name="百分比 2 3 8 2" xfId="4918"/>
    <cellStyle name="百分比 2 3 8 3" xfId="4919"/>
    <cellStyle name="百分比 2 3 8 4" xfId="4920"/>
    <cellStyle name="百分比 2 3 9" xfId="4921"/>
    <cellStyle name="百分比 2 3 9 2" xfId="4922"/>
    <cellStyle name="百分比 2 3 9 3" xfId="4923"/>
    <cellStyle name="百分比 2 3 9 4" xfId="4924"/>
    <cellStyle name="百分比 2 4" xfId="4925"/>
    <cellStyle name="百分比 2 4 10" xfId="4926"/>
    <cellStyle name="百分比 2 4 10 2" xfId="4927"/>
    <cellStyle name="百分比 2 4 10 3" xfId="4928"/>
    <cellStyle name="百分比 2 4 10 4" xfId="4929"/>
    <cellStyle name="百分比 2 4 11" xfId="4930"/>
    <cellStyle name="百分比 2 4 11 2" xfId="4931"/>
    <cellStyle name="百分比 2 4 11 3" xfId="4932"/>
    <cellStyle name="百分比 2 4 11 4" xfId="4933"/>
    <cellStyle name="百分比 2 4 12" xfId="4934"/>
    <cellStyle name="百分比 2 4 12 2" xfId="4935"/>
    <cellStyle name="百分比 2 4 12 3" xfId="4936"/>
    <cellStyle name="百分比 2 4 12 4" xfId="4937"/>
    <cellStyle name="百分比 2 4 13" xfId="4938"/>
    <cellStyle name="百分比 2 4 13 2" xfId="4939"/>
    <cellStyle name="百分比 2 4 13 3" xfId="4940"/>
    <cellStyle name="百分比 2 4 13 4" xfId="4941"/>
    <cellStyle name="百分比 2 4 14" xfId="4942"/>
    <cellStyle name="百分比 2 4 14 2" xfId="4943"/>
    <cellStyle name="百分比 2 4 14 3" xfId="4944"/>
    <cellStyle name="百分比 2 4 14 4" xfId="4945"/>
    <cellStyle name="百分比 2 4 15" xfId="4946"/>
    <cellStyle name="百分比 2 4 15 2" xfId="4947"/>
    <cellStyle name="百分比 2 4 15 3" xfId="4948"/>
    <cellStyle name="百分比 2 4 15 4" xfId="4949"/>
    <cellStyle name="百分比 2 4 16" xfId="4950"/>
    <cellStyle name="百分比 2 4 17" xfId="4951"/>
    <cellStyle name="百分比 2 4 18" xfId="4952"/>
    <cellStyle name="百分比 2 4 19" xfId="4953"/>
    <cellStyle name="百分比 2 4 2" xfId="4954"/>
    <cellStyle name="百分比 2 4 2 2" xfId="4955"/>
    <cellStyle name="百分比 2 4 2 2 2" xfId="4956"/>
    <cellStyle name="百分比 2 4 2 3" xfId="4957"/>
    <cellStyle name="百分比 2 4 2 4" xfId="4958"/>
    <cellStyle name="百分比 2 4 2 5" xfId="4959"/>
    <cellStyle name="百分比 2 4 2 6" xfId="4960"/>
    <cellStyle name="百分比 2 4 3" xfId="4961"/>
    <cellStyle name="百分比 2 4 3 2" xfId="4962"/>
    <cellStyle name="百分比 2 4 3 3" xfId="4963"/>
    <cellStyle name="百分比 2 4 3 4" xfId="4964"/>
    <cellStyle name="百分比 2 4 3 5" xfId="4965"/>
    <cellStyle name="百分比 2 4 3 6" xfId="4966"/>
    <cellStyle name="百分比 2 4 4" xfId="4967"/>
    <cellStyle name="百分比 2 4 4 2" xfId="4968"/>
    <cellStyle name="百分比 2 4 4 3" xfId="4969"/>
    <cellStyle name="百分比 2 4 4 4" xfId="4970"/>
    <cellStyle name="百分比 2 4 4 5" xfId="4971"/>
    <cellStyle name="百分比 2 4 5" xfId="4972"/>
    <cellStyle name="百分比 2 4 5 2" xfId="4973"/>
    <cellStyle name="百分比 2 4 5 3" xfId="4974"/>
    <cellStyle name="百分比 2 4 5 4" xfId="4975"/>
    <cellStyle name="百分比 2 4 5 5" xfId="4976"/>
    <cellStyle name="百分比 2 4 6" xfId="4977"/>
    <cellStyle name="百分比 2 4 6 2" xfId="4978"/>
    <cellStyle name="百分比 2 4 6 3" xfId="4979"/>
    <cellStyle name="百分比 2 4 6 4" xfId="4980"/>
    <cellStyle name="百分比 2 4 7" xfId="4981"/>
    <cellStyle name="百分比 2 4 7 2" xfId="4982"/>
    <cellStyle name="百分比 2 4 7 3" xfId="4983"/>
    <cellStyle name="百分比 2 4 7 4" xfId="4984"/>
    <cellStyle name="百分比 2 4 8" xfId="4985"/>
    <cellStyle name="百分比 2 4 8 2" xfId="4986"/>
    <cellStyle name="百分比 2 4 8 3" xfId="4987"/>
    <cellStyle name="百分比 2 4 8 4" xfId="4988"/>
    <cellStyle name="百分比 2 4 9" xfId="4989"/>
    <cellStyle name="百分比 2 4 9 2" xfId="4990"/>
    <cellStyle name="百分比 2 4 9 3" xfId="4991"/>
    <cellStyle name="百分比 2 4 9 4" xfId="4992"/>
    <cellStyle name="百分比 2 5" xfId="4993"/>
    <cellStyle name="百分比 2 5 10" xfId="4994"/>
    <cellStyle name="百分比 2 5 2" xfId="4995"/>
    <cellStyle name="百分比 2 5 2 2" xfId="4996"/>
    <cellStyle name="百分比 2 5 3" xfId="4997"/>
    <cellStyle name="百分比 2 5 3 2" xfId="4998"/>
    <cellStyle name="百分比 2 5 4" xfId="4999"/>
    <cellStyle name="百分比 2 5 4 2" xfId="5000"/>
    <cellStyle name="百分比 2 5 5" xfId="5001"/>
    <cellStyle name="百分比 2 5 6" xfId="5002"/>
    <cellStyle name="百分比 2 5 7" xfId="5003"/>
    <cellStyle name="百分比 2 5 8" xfId="5004"/>
    <cellStyle name="百分比 2 5 9" xfId="5005"/>
    <cellStyle name="百分比 2 6" xfId="5006"/>
    <cellStyle name="百分比 2 6 2" xfId="5007"/>
    <cellStyle name="百分比 2 6 2 2" xfId="5008"/>
    <cellStyle name="百分比 2 6 3" xfId="5009"/>
    <cellStyle name="百分比 2 6 3 2" xfId="5010"/>
    <cellStyle name="百分比 2 6 4" xfId="5011"/>
    <cellStyle name="百分比 2 6 4 2" xfId="5012"/>
    <cellStyle name="百分比 2 6 5" xfId="5013"/>
    <cellStyle name="百分比 2 6 6" xfId="5014"/>
    <cellStyle name="百分比 2 6 7" xfId="5015"/>
    <cellStyle name="百分比 2 6 8" xfId="5016"/>
    <cellStyle name="百分比 2 6 9" xfId="5017"/>
    <cellStyle name="百分比 2 7" xfId="5018"/>
    <cellStyle name="百分比 2 7 2" xfId="5019"/>
    <cellStyle name="百分比 2 7 3" xfId="5020"/>
    <cellStyle name="百分比 2 7 4" xfId="5021"/>
    <cellStyle name="百分比 2 7 5" xfId="5022"/>
    <cellStyle name="百分比 2 7 6" xfId="5023"/>
    <cellStyle name="百分比 2 8" xfId="5024"/>
    <cellStyle name="百分比 2 8 2" xfId="5025"/>
    <cellStyle name="百分比 2 8 3" xfId="5026"/>
    <cellStyle name="百分比 2 8 4" xfId="5027"/>
    <cellStyle name="百分比 2 8 5" xfId="5028"/>
    <cellStyle name="百分比 2 8 6" xfId="5029"/>
    <cellStyle name="百分比 2 9" xfId="5030"/>
    <cellStyle name="百分比 2 9 2" xfId="5031"/>
    <cellStyle name="百分比 2 9 3" xfId="5032"/>
    <cellStyle name="百分比 2 9 4" xfId="5033"/>
    <cellStyle name="百分比 2 9 5" xfId="5034"/>
    <cellStyle name="百分比 20" xfId="5035"/>
    <cellStyle name="百分比 20 2" xfId="5036"/>
    <cellStyle name="百分比 21" xfId="5037"/>
    <cellStyle name="百分比 21 2" xfId="5038"/>
    <cellStyle name="百分比 22" xfId="5039"/>
    <cellStyle name="百分比 22 2" xfId="5040"/>
    <cellStyle name="百分比 3 10" xfId="5041"/>
    <cellStyle name="百分比 3 10 2" xfId="5042"/>
    <cellStyle name="百分比 3 10 3" xfId="5043"/>
    <cellStyle name="百分比 3 10 4" xfId="5044"/>
    <cellStyle name="百分比 3 11" xfId="5045"/>
    <cellStyle name="百分比 3 11 2" xfId="5046"/>
    <cellStyle name="百分比 3 11 3" xfId="5047"/>
    <cellStyle name="百分比 3 11 4" xfId="5048"/>
    <cellStyle name="百分比 3 12" xfId="5049"/>
    <cellStyle name="百分比 3 12 2" xfId="5050"/>
    <cellStyle name="百分比 3 12 3" xfId="5051"/>
    <cellStyle name="百分比 3 12 4" xfId="5052"/>
    <cellStyle name="百分比 3 13" xfId="5053"/>
    <cellStyle name="百分比 3 13 2" xfId="5054"/>
    <cellStyle name="百分比 3 13 3" xfId="5055"/>
    <cellStyle name="百分比 3 13 4" xfId="5056"/>
    <cellStyle name="百分比 3 14" xfId="5057"/>
    <cellStyle name="百分比 3 14 2" xfId="5058"/>
    <cellStyle name="百分比 3 14 3" xfId="5059"/>
    <cellStyle name="百分比 3 14 4" xfId="5060"/>
    <cellStyle name="百分比 3 15" xfId="5061"/>
    <cellStyle name="百分比 3 15 2" xfId="5062"/>
    <cellStyle name="百分比 3 15 3" xfId="5063"/>
    <cellStyle name="百分比 3 15 4" xfId="5064"/>
    <cellStyle name="百分比 3 16" xfId="5065"/>
    <cellStyle name="百分比 3 16 2" xfId="5066"/>
    <cellStyle name="百分比 3 16 3" xfId="5067"/>
    <cellStyle name="百分比 3 16 4" xfId="5068"/>
    <cellStyle name="百分比 3 17" xfId="5069"/>
    <cellStyle name="百分比 3 17 2" xfId="5070"/>
    <cellStyle name="百分比 3 17 3" xfId="5071"/>
    <cellStyle name="百分比 3 17 4" xfId="5072"/>
    <cellStyle name="百分比 3 18" xfId="5073"/>
    <cellStyle name="百分比 3 19" xfId="5074"/>
    <cellStyle name="百分比 3 2" xfId="5075"/>
    <cellStyle name="百分比 3 2 10" xfId="5076"/>
    <cellStyle name="百分比 3 2 10 2" xfId="5077"/>
    <cellStyle name="百分比 3 2 10 3" xfId="5078"/>
    <cellStyle name="百分比 3 2 10 4" xfId="5079"/>
    <cellStyle name="百分比 3 2 11" xfId="5080"/>
    <cellStyle name="百分比 3 2 11 2" xfId="5081"/>
    <cellStyle name="百分比 3 2 11 3" xfId="5082"/>
    <cellStyle name="百分比 3 2 11 4" xfId="5083"/>
    <cellStyle name="百分比 3 2 12" xfId="5084"/>
    <cellStyle name="百分比 3 2 12 2" xfId="5085"/>
    <cellStyle name="百分比 3 2 12 3" xfId="5086"/>
    <cellStyle name="百分比 3 2 12 4" xfId="5087"/>
    <cellStyle name="百分比 3 2 13" xfId="5088"/>
    <cellStyle name="百分比 3 2 13 2" xfId="5089"/>
    <cellStyle name="百分比 3 2 13 3" xfId="5090"/>
    <cellStyle name="百分比 3 2 13 4" xfId="5091"/>
    <cellStyle name="百分比 3 2 14" xfId="5092"/>
    <cellStyle name="百分比 3 2 14 2" xfId="5093"/>
    <cellStyle name="百分比 3 2 14 3" xfId="5094"/>
    <cellStyle name="百分比 3 2 14 4" xfId="5095"/>
    <cellStyle name="百分比 3 2 15" xfId="5096"/>
    <cellStyle name="百分比 3 2 15 2" xfId="5097"/>
    <cellStyle name="百分比 3 2 15 3" xfId="5098"/>
    <cellStyle name="百分比 3 2 15 4" xfId="5099"/>
    <cellStyle name="百分比 3 2 16" xfId="5100"/>
    <cellStyle name="百分比 3 2 17" xfId="5101"/>
    <cellStyle name="百分比 3 2 18" xfId="5102"/>
    <cellStyle name="百分比 3 2 19" xfId="5103"/>
    <cellStyle name="百分比 3 2 2" xfId="5104"/>
    <cellStyle name="百分比 3 2 2 2" xfId="5105"/>
    <cellStyle name="百分比 3 2 2 2 2" xfId="5106"/>
    <cellStyle name="百分比 3 2 2 3" xfId="5107"/>
    <cellStyle name="百分比 3 2 2 3 2" xfId="5108"/>
    <cellStyle name="百分比 3 2 2 4" xfId="5109"/>
    <cellStyle name="百分比 3 2 2 4 2" xfId="5110"/>
    <cellStyle name="百分比 3 2 2 5" xfId="5111"/>
    <cellStyle name="百分比 3 2 2 6" xfId="5112"/>
    <cellStyle name="百分比 3 2 2 7" xfId="5113"/>
    <cellStyle name="百分比 3 2 2 8" xfId="5114"/>
    <cellStyle name="百分比 3 2 2 9" xfId="5115"/>
    <cellStyle name="百分比 3 2 3" xfId="5116"/>
    <cellStyle name="百分比 3 2 3 2" xfId="5117"/>
    <cellStyle name="百分比 3 2 3 2 2" xfId="5118"/>
    <cellStyle name="百分比 3 2 3 3" xfId="5119"/>
    <cellStyle name="百分比 3 2 3 3 2" xfId="5120"/>
    <cellStyle name="百分比 3 2 3 4" xfId="5121"/>
    <cellStyle name="百分比 3 2 3 4 2" xfId="5122"/>
    <cellStyle name="百分比 3 2 3 5" xfId="5123"/>
    <cellStyle name="百分比 3 2 3 6" xfId="5124"/>
    <cellStyle name="百分比 3 2 3 7" xfId="5125"/>
    <cellStyle name="百分比 3 2 3 8" xfId="5126"/>
    <cellStyle name="百分比 3 2 3 9" xfId="5127"/>
    <cellStyle name="百分比 3 2 4" xfId="5128"/>
    <cellStyle name="百分比 3 2 4 2" xfId="5129"/>
    <cellStyle name="百分比 3 2 4 3" xfId="5130"/>
    <cellStyle name="百分比 3 2 4 4" xfId="5131"/>
    <cellStyle name="百分比 3 2 4 5" xfId="5132"/>
    <cellStyle name="百分比 3 2 4 6" xfId="5133"/>
    <cellStyle name="百分比 3 2 5" xfId="5134"/>
    <cellStyle name="百分比 3 2 5 2" xfId="5135"/>
    <cellStyle name="百分比 3 2 5 3" xfId="5136"/>
    <cellStyle name="百分比 3 2 5 4" xfId="5137"/>
    <cellStyle name="百分比 3 2 5 5" xfId="5138"/>
    <cellStyle name="百分比 3 2 6" xfId="5139"/>
    <cellStyle name="百分比 3 2 6 2" xfId="5140"/>
    <cellStyle name="百分比 3 2 6 3" xfId="5141"/>
    <cellStyle name="百分比 3 2 6 4" xfId="5142"/>
    <cellStyle name="百分比 3 2 7" xfId="5143"/>
    <cellStyle name="百分比 3 2 7 2" xfId="5144"/>
    <cellStyle name="百分比 3 2 7 3" xfId="5145"/>
    <cellStyle name="百分比 3 2 7 4" xfId="5146"/>
    <cellStyle name="百分比 3 2 8" xfId="5147"/>
    <cellStyle name="百分比 3 2 8 2" xfId="5148"/>
    <cellStyle name="百分比 3 2 8 3" xfId="5149"/>
    <cellStyle name="百分比 3 2 8 4" xfId="5150"/>
    <cellStyle name="百分比 3 2 9" xfId="5151"/>
    <cellStyle name="百分比 3 2 9 2" xfId="5152"/>
    <cellStyle name="百分比 3 2 9 3" xfId="5153"/>
    <cellStyle name="百分比 3 2 9 4" xfId="5154"/>
    <cellStyle name="百分比 3 20" xfId="5155"/>
    <cellStyle name="百分比 3 21" xfId="5156"/>
    <cellStyle name="百分比 3 3" xfId="5157"/>
    <cellStyle name="百分比 3 3 10" xfId="5158"/>
    <cellStyle name="百分比 3 3 2" xfId="5159"/>
    <cellStyle name="百分比 3 3 2 2" xfId="5160"/>
    <cellStyle name="百分比 3 3 3" xfId="5161"/>
    <cellStyle name="百分比 3 3 3 2" xfId="5162"/>
    <cellStyle name="百分比 3 3 4" xfId="5163"/>
    <cellStyle name="百分比 3 3 4 2" xfId="5164"/>
    <cellStyle name="百分比 3 3 5" xfId="5165"/>
    <cellStyle name="百分比 3 3 6" xfId="5166"/>
    <cellStyle name="百分比 3 3 7" xfId="5167"/>
    <cellStyle name="百分比 3 3 8" xfId="5168"/>
    <cellStyle name="百分比 3 3 9" xfId="5169"/>
    <cellStyle name="百分比 3 4" xfId="5170"/>
    <cellStyle name="百分比 3 4 10" xfId="5171"/>
    <cellStyle name="百分比 3 4 2" xfId="5172"/>
    <cellStyle name="百分比 3 4 3" xfId="5173"/>
    <cellStyle name="百分比 3 4 4" xfId="5174"/>
    <cellStyle name="百分比 3 4 5" xfId="5175"/>
    <cellStyle name="百分比 3 4 6" xfId="5176"/>
    <cellStyle name="百分比 3 4 7" xfId="5177"/>
    <cellStyle name="百分比 3 4 8" xfId="5178"/>
    <cellStyle name="百分比 3 4 9" xfId="5179"/>
    <cellStyle name="百分比 3 5" xfId="5180"/>
    <cellStyle name="百分比 3 5 2" xfId="5181"/>
    <cellStyle name="百分比 3 5 3" xfId="5182"/>
    <cellStyle name="百分比 3 5 4" xfId="5183"/>
    <cellStyle name="百分比 3 5 5" xfId="5184"/>
    <cellStyle name="百分比 3 5 6" xfId="5185"/>
    <cellStyle name="百分比 3 6" xfId="5186"/>
    <cellStyle name="百分比 3 6 2" xfId="5187"/>
    <cellStyle name="百分比 3 6 3" xfId="5188"/>
    <cellStyle name="百分比 3 6 4" xfId="5189"/>
    <cellStyle name="百分比 3 6 5" xfId="5190"/>
    <cellStyle name="百分比 3 6 6" xfId="5191"/>
    <cellStyle name="百分比 3 7" xfId="5192"/>
    <cellStyle name="百分比 3 7 2" xfId="5193"/>
    <cellStyle name="百分比 3 7 3" xfId="5194"/>
    <cellStyle name="百分比 3 7 4" xfId="5195"/>
    <cellStyle name="百分比 3 7 5" xfId="5196"/>
    <cellStyle name="百分比 3 7 6" xfId="5197"/>
    <cellStyle name="百分比 3 8" xfId="5198"/>
    <cellStyle name="百分比 3 8 2" xfId="5199"/>
    <cellStyle name="百分比 3 8 3" xfId="5200"/>
    <cellStyle name="百分比 3 8 4" xfId="5201"/>
    <cellStyle name="百分比 3 9" xfId="5202"/>
    <cellStyle name="百分比 3 9 2" xfId="5203"/>
    <cellStyle name="百分比 3 9 3" xfId="5204"/>
    <cellStyle name="百分比 3 9 4" xfId="5205"/>
    <cellStyle name="百分比 4 10" xfId="5206"/>
    <cellStyle name="百分比 4 10 2" xfId="5207"/>
    <cellStyle name="百分比 4 10 3" xfId="5208"/>
    <cellStyle name="百分比 4 10 4" xfId="5209"/>
    <cellStyle name="百分比 4 11" xfId="5210"/>
    <cellStyle name="百分比 4 11 2" xfId="5211"/>
    <cellStyle name="百分比 4 11 3" xfId="5212"/>
    <cellStyle name="百分比 4 11 4" xfId="5213"/>
    <cellStyle name="百分比 4 12" xfId="5214"/>
    <cellStyle name="百分比 4 12 2" xfId="5215"/>
    <cellStyle name="百分比 4 12 3" xfId="5216"/>
    <cellStyle name="百分比 4 12 4" xfId="5217"/>
    <cellStyle name="百分比 4 13" xfId="5218"/>
    <cellStyle name="百分比 4 13 2" xfId="5219"/>
    <cellStyle name="百分比 4 13 3" xfId="5220"/>
    <cellStyle name="百分比 4 13 4" xfId="5221"/>
    <cellStyle name="百分比 4 14" xfId="5222"/>
    <cellStyle name="百分比 4 14 2" xfId="5223"/>
    <cellStyle name="百分比 4 14 3" xfId="5224"/>
    <cellStyle name="百分比 4 14 4" xfId="5225"/>
    <cellStyle name="百分比 4 15" xfId="5226"/>
    <cellStyle name="百分比 4 15 2" xfId="5227"/>
    <cellStyle name="百分比 4 15 3" xfId="5228"/>
    <cellStyle name="百分比 4 15 4" xfId="5229"/>
    <cellStyle name="百分比 4 16" xfId="5230"/>
    <cellStyle name="百分比 4 16 2" xfId="5231"/>
    <cellStyle name="百分比 4 16 3" xfId="5232"/>
    <cellStyle name="百分比 4 16 4" xfId="5233"/>
    <cellStyle name="百分比 4 17" xfId="5234"/>
    <cellStyle name="百分比 4 17 2" xfId="5235"/>
    <cellStyle name="百分比 4 17 3" xfId="5236"/>
    <cellStyle name="百分比 4 17 4" xfId="5237"/>
    <cellStyle name="百分比 4 18" xfId="5238"/>
    <cellStyle name="百分比 4 19" xfId="5239"/>
    <cellStyle name="百分比 4 2" xfId="5240"/>
    <cellStyle name="百分比 4 2 10" xfId="5241"/>
    <cellStyle name="百分比 4 2 10 2" xfId="5242"/>
    <cellStyle name="百分比 4 2 10 3" xfId="5243"/>
    <cellStyle name="百分比 4 2 10 4" xfId="5244"/>
    <cellStyle name="百分比 4 2 11" xfId="5245"/>
    <cellStyle name="百分比 4 2 11 2" xfId="5246"/>
    <cellStyle name="百分比 4 2 11 3" xfId="5247"/>
    <cellStyle name="百分比 4 2 11 4" xfId="5248"/>
    <cellStyle name="百分比 4 2 12" xfId="5249"/>
    <cellStyle name="百分比 4 2 12 2" xfId="5250"/>
    <cellStyle name="百分比 4 2 12 3" xfId="5251"/>
    <cellStyle name="百分比 4 2 12 4" xfId="5252"/>
    <cellStyle name="百分比 4 2 13" xfId="5253"/>
    <cellStyle name="百分比 4 2 13 2" xfId="5254"/>
    <cellStyle name="百分比 4 2 13 3" xfId="5255"/>
    <cellStyle name="百分比 4 2 13 4" xfId="5256"/>
    <cellStyle name="百分比 4 2 14" xfId="5257"/>
    <cellStyle name="百分比 4 2 14 2" xfId="5258"/>
    <cellStyle name="百分比 4 2 14 3" xfId="5259"/>
    <cellStyle name="百分比 4 2 14 4" xfId="5260"/>
    <cellStyle name="百分比 4 2 15" xfId="5261"/>
    <cellStyle name="百分比 4 2 15 2" xfId="5262"/>
    <cellStyle name="百分比 4 2 15 3" xfId="5263"/>
    <cellStyle name="百分比 4 2 15 4" xfId="5264"/>
    <cellStyle name="百分比 4 2 16" xfId="5265"/>
    <cellStyle name="百分比 4 2 17" xfId="5266"/>
    <cellStyle name="百分比 4 2 18" xfId="5267"/>
    <cellStyle name="百分比 4 2 19" xfId="5268"/>
    <cellStyle name="百分比 4 2 2" xfId="5269"/>
    <cellStyle name="百分比 4 2 2 2" xfId="5270"/>
    <cellStyle name="百分比 4 2 2 2 2" xfId="5271"/>
    <cellStyle name="百分比 4 2 2 3" xfId="5272"/>
    <cellStyle name="百分比 4 2 2 4" xfId="5273"/>
    <cellStyle name="百分比 4 2 2 5" xfId="5274"/>
    <cellStyle name="百分比 4 2 2 6" xfId="5275"/>
    <cellStyle name="百分比 4 2 3" xfId="5276"/>
    <cellStyle name="百分比 4 2 3 2" xfId="5277"/>
    <cellStyle name="百分比 4 2 3 3" xfId="5278"/>
    <cellStyle name="百分比 4 2 3 4" xfId="5279"/>
    <cellStyle name="百分比 4 2 3 5" xfId="5280"/>
    <cellStyle name="百分比 4 2 3 6" xfId="5281"/>
    <cellStyle name="百分比 4 2 4" xfId="5282"/>
    <cellStyle name="百分比 4 2 4 2" xfId="5283"/>
    <cellStyle name="百分比 4 2 4 3" xfId="5284"/>
    <cellStyle name="百分比 4 2 4 4" xfId="5285"/>
    <cellStyle name="百分比 4 2 4 5" xfId="5286"/>
    <cellStyle name="百分比 4 2 5" xfId="5287"/>
    <cellStyle name="百分比 4 2 5 2" xfId="5288"/>
    <cellStyle name="百分比 4 2 5 3" xfId="5289"/>
    <cellStyle name="百分比 4 2 5 4" xfId="5290"/>
    <cellStyle name="百分比 4 2 5 5" xfId="5291"/>
    <cellStyle name="百分比 4 2 6" xfId="5292"/>
    <cellStyle name="百分比 4 2 6 2" xfId="5293"/>
    <cellStyle name="百分比 4 2 6 3" xfId="5294"/>
    <cellStyle name="百分比 4 2 6 4" xfId="5295"/>
    <cellStyle name="百分比 4 2 7" xfId="5296"/>
    <cellStyle name="百分比 4 2 7 2" xfId="5297"/>
    <cellStyle name="百分比 4 2 7 3" xfId="5298"/>
    <cellStyle name="百分比 4 2 7 4" xfId="5299"/>
    <cellStyle name="百分比 4 2 8" xfId="5300"/>
    <cellStyle name="百分比 4 2 8 2" xfId="5301"/>
    <cellStyle name="百分比 4 2 8 3" xfId="5302"/>
    <cellStyle name="百分比 4 2 8 4" xfId="5303"/>
    <cellStyle name="百分比 4 2 9" xfId="5304"/>
    <cellStyle name="百分比 4 2 9 2" xfId="5305"/>
    <cellStyle name="百分比 4 2 9 3" xfId="5306"/>
    <cellStyle name="百分比 4 2 9 4" xfId="5307"/>
    <cellStyle name="百分比 4 20" xfId="5308"/>
    <cellStyle name="百分比 4 21" xfId="5309"/>
    <cellStyle name="百分比 4 3" xfId="5310"/>
    <cellStyle name="百分比 4 3 10" xfId="5311"/>
    <cellStyle name="百分比 4 3 2" xfId="5312"/>
    <cellStyle name="百分比 4 3 2 2" xfId="5313"/>
    <cellStyle name="百分比 4 3 3" xfId="5314"/>
    <cellStyle name="百分比 4 3 3 2" xfId="5315"/>
    <cellStyle name="百分比 4 3 4" xfId="5316"/>
    <cellStyle name="百分比 4 3 4 2" xfId="5317"/>
    <cellStyle name="百分比 4 3 5" xfId="5318"/>
    <cellStyle name="百分比 4 3 6" xfId="5319"/>
    <cellStyle name="百分比 4 3 7" xfId="5320"/>
    <cellStyle name="百分比 4 3 8" xfId="5321"/>
    <cellStyle name="百分比 4 3 9" xfId="5322"/>
    <cellStyle name="百分比 4 4" xfId="5323"/>
    <cellStyle name="百分比 4 4 2" xfId="5324"/>
    <cellStyle name="百分比 4 4 3" xfId="5325"/>
    <cellStyle name="百分比 4 4 4" xfId="5326"/>
    <cellStyle name="百分比 4 4 5" xfId="5327"/>
    <cellStyle name="百分比 4 5" xfId="5328"/>
    <cellStyle name="百分比 4 5 2" xfId="5329"/>
    <cellStyle name="百分比 4 5 3" xfId="5330"/>
    <cellStyle name="百分比 4 5 4" xfId="5331"/>
    <cellStyle name="百分比 4 5 5" xfId="5332"/>
    <cellStyle name="百分比 4 6" xfId="5333"/>
    <cellStyle name="百分比 4 6 2" xfId="5334"/>
    <cellStyle name="百分比 4 6 3" xfId="5335"/>
    <cellStyle name="百分比 4 6 4" xfId="5336"/>
    <cellStyle name="百分比 4 6 5" xfId="5337"/>
    <cellStyle name="百分比 4 7" xfId="5338"/>
    <cellStyle name="百分比 4 7 2" xfId="5339"/>
    <cellStyle name="百分比 4 7 3" xfId="5340"/>
    <cellStyle name="百分比 4 7 4" xfId="5341"/>
    <cellStyle name="百分比 4 7 5" xfId="5342"/>
    <cellStyle name="百分比 4 8" xfId="5343"/>
    <cellStyle name="百分比 4 8 2" xfId="5344"/>
    <cellStyle name="百分比 4 8 3" xfId="5345"/>
    <cellStyle name="百分比 4 8 4" xfId="5346"/>
    <cellStyle name="百分比 4 9" xfId="5347"/>
    <cellStyle name="百分比 4 9 2" xfId="5348"/>
    <cellStyle name="百分比 4 9 3" xfId="5349"/>
    <cellStyle name="百分比 4 9 4" xfId="5350"/>
    <cellStyle name="百分比 5" xfId="5351"/>
    <cellStyle name="百分比 5 2" xfId="5352"/>
    <cellStyle name="百分比 6" xfId="5353"/>
    <cellStyle name="百分比 6 2" xfId="5354"/>
    <cellStyle name="百分比 7" xfId="5355"/>
    <cellStyle name="百分比 7 2" xfId="5356"/>
    <cellStyle name="百分比 8" xfId="5357"/>
    <cellStyle name="百分比 8 2" xfId="5358"/>
    <cellStyle name="百分比 9" xfId="5359"/>
    <cellStyle name="百分比 9 2" xfId="5360"/>
    <cellStyle name="捠壿 [0.00]_Region Orders (2)" xfId="5361"/>
    <cellStyle name="捠壿_Region Orders (2)" xfId="5362"/>
    <cellStyle name="编号" xfId="5363"/>
    <cellStyle name="编号 2" xfId="5364"/>
    <cellStyle name="编号 3" xfId="5365"/>
    <cellStyle name="编号 4" xfId="5366"/>
    <cellStyle name="标题 1 2" xfId="5367"/>
    <cellStyle name="标题 1 2 2" xfId="5368"/>
    <cellStyle name="标题 1 2 2 2" xfId="5369"/>
    <cellStyle name="标题 1 2 2 3" xfId="5370"/>
    <cellStyle name="标题 1 2 2 4" xfId="5371"/>
    <cellStyle name="标题 1 2 3" xfId="5372"/>
    <cellStyle name="标题 1 2 4" xfId="5373"/>
    <cellStyle name="标题 1 2 5" xfId="5374"/>
    <cellStyle name="标题 1 3" xfId="5375"/>
    <cellStyle name="标题 1 3 2" xfId="5376"/>
    <cellStyle name="标题 1 3 2 2" xfId="5377"/>
    <cellStyle name="标题 1 3 2 3" xfId="5378"/>
    <cellStyle name="标题 1 3 2 4" xfId="5379"/>
    <cellStyle name="标题 1 3 3" xfId="5380"/>
    <cellStyle name="标题 1 3 4" xfId="5381"/>
    <cellStyle name="标题 1 3 5" xfId="5382"/>
    <cellStyle name="标题 2 2" xfId="5383"/>
    <cellStyle name="标题 2 2 2" xfId="5384"/>
    <cellStyle name="标题 2 2 2 2" xfId="5385"/>
    <cellStyle name="标题 2 2 2 3" xfId="5386"/>
    <cellStyle name="标题 2 2 2 4" xfId="5387"/>
    <cellStyle name="标题 2 2 3" xfId="5388"/>
    <cellStyle name="标题 2 2 4" xfId="5389"/>
    <cellStyle name="标题 2 2 5" xfId="5390"/>
    <cellStyle name="标题 2 3" xfId="5391"/>
    <cellStyle name="标题 2 3 2" xfId="5392"/>
    <cellStyle name="标题 2 3 2 2" xfId="5393"/>
    <cellStyle name="标题 2 3 2 3" xfId="5394"/>
    <cellStyle name="标题 2 3 2 4" xfId="5395"/>
    <cellStyle name="标题 2 3 3" xfId="5396"/>
    <cellStyle name="标题 2 3 4" xfId="5397"/>
    <cellStyle name="标题 2 3 5" xfId="5398"/>
    <cellStyle name="标题 3 2" xfId="5399"/>
    <cellStyle name="标题 3 2 2" xfId="5400"/>
    <cellStyle name="标题 3 2 2 2" xfId="5401"/>
    <cellStyle name="标题 3 2 2 3" xfId="5402"/>
    <cellStyle name="标题 3 2 2 4" xfId="5403"/>
    <cellStyle name="标题 3 2 3" xfId="5404"/>
    <cellStyle name="标题 3 2 4" xfId="5405"/>
    <cellStyle name="标题 3 2 5" xfId="5406"/>
    <cellStyle name="标题 3 3" xfId="5407"/>
    <cellStyle name="标题 3 3 2" xfId="5408"/>
    <cellStyle name="标题 3 3 2 2" xfId="5409"/>
    <cellStyle name="标题 3 3 2 3" xfId="5410"/>
    <cellStyle name="标题 3 3 2 4" xfId="5411"/>
    <cellStyle name="标题 3 3 3" xfId="5412"/>
    <cellStyle name="标题 3 3 4" xfId="5413"/>
    <cellStyle name="标题 3 3 5" xfId="5414"/>
    <cellStyle name="标题 4 2" xfId="5415"/>
    <cellStyle name="标题 4 2 2" xfId="5416"/>
    <cellStyle name="标题 4 2 2 2" xfId="5417"/>
    <cellStyle name="标题 4 2 2 3" xfId="5418"/>
    <cellStyle name="标题 4 2 2 4" xfId="5419"/>
    <cellStyle name="标题 4 2 3" xfId="5420"/>
    <cellStyle name="标题 4 2 4" xfId="5421"/>
    <cellStyle name="标题 4 2 5" xfId="5422"/>
    <cellStyle name="标题 4 3" xfId="5423"/>
    <cellStyle name="标题 4 3 2" xfId="5424"/>
    <cellStyle name="标题 4 3 2 2" xfId="5425"/>
    <cellStyle name="标题 4 3 2 3" xfId="5426"/>
    <cellStyle name="标题 4 3 2 4" xfId="5427"/>
    <cellStyle name="标题 4 3 3" xfId="5428"/>
    <cellStyle name="标题 4 3 4" xfId="5429"/>
    <cellStyle name="标题 4 3 5" xfId="5430"/>
    <cellStyle name="标题 5" xfId="5431"/>
    <cellStyle name="标题 5 2" xfId="5432"/>
    <cellStyle name="标题 5 2 2" xfId="5433"/>
    <cellStyle name="标题 5 2 3" xfId="5434"/>
    <cellStyle name="标题 5 2 4" xfId="5435"/>
    <cellStyle name="标题 5 3" xfId="5436"/>
    <cellStyle name="标题 5 4" xfId="5437"/>
    <cellStyle name="标题 5 5" xfId="5438"/>
    <cellStyle name="标题 6" xfId="5439"/>
    <cellStyle name="标题 6 2" xfId="5440"/>
    <cellStyle name="标题 6 2 2" xfId="5441"/>
    <cellStyle name="标题 6 2 3" xfId="5442"/>
    <cellStyle name="标题 6 2 4" xfId="5443"/>
    <cellStyle name="标题 6 3" xfId="5444"/>
    <cellStyle name="标题 6 4" xfId="5445"/>
    <cellStyle name="标题 6 5" xfId="5446"/>
    <cellStyle name="标题1" xfId="5447"/>
    <cellStyle name="标题1 2" xfId="5448"/>
    <cellStyle name="标题1 3" xfId="5449"/>
    <cellStyle name="标题1 4" xfId="5450"/>
    <cellStyle name="表标题" xfId="5451"/>
    <cellStyle name="表标题 2" xfId="5452"/>
    <cellStyle name="表标题 2 2" xfId="5453"/>
    <cellStyle name="表标题 2 2 2" xfId="5454"/>
    <cellStyle name="表标题 2 2 3" xfId="5455"/>
    <cellStyle name="表标题 2 2 4" xfId="5456"/>
    <cellStyle name="表标题 2 3" xfId="5457"/>
    <cellStyle name="表标题 2 3 2" xfId="5458"/>
    <cellStyle name="表标题 2 3 3" xfId="5459"/>
    <cellStyle name="表标题 2 3 4" xfId="5460"/>
    <cellStyle name="表标题 2 4" xfId="5461"/>
    <cellStyle name="表标题 2 5" xfId="5462"/>
    <cellStyle name="表标题 2 6" xfId="5463"/>
    <cellStyle name="表标题 3" xfId="5464"/>
    <cellStyle name="表标题 3 2" xfId="5465"/>
    <cellStyle name="表标题 3 3" xfId="5466"/>
    <cellStyle name="表标题 3 4" xfId="5467"/>
    <cellStyle name="表标题 4" xfId="5468"/>
    <cellStyle name="表标题 4 2" xfId="5469"/>
    <cellStyle name="表标题 4 3" xfId="5470"/>
    <cellStyle name="表标题 4 4" xfId="5471"/>
    <cellStyle name="表标题 5" xfId="5472"/>
    <cellStyle name="表标题 6" xfId="5473"/>
    <cellStyle name="表标题 7" xfId="5474"/>
    <cellStyle name="部门" xfId="5475"/>
    <cellStyle name="部门 2" xfId="5476"/>
    <cellStyle name="部门 3" xfId="5477"/>
    <cellStyle name="部门 4" xfId="5478"/>
    <cellStyle name="差 2" xfId="5479"/>
    <cellStyle name="差 2 2" xfId="5480"/>
    <cellStyle name="差 2 2 2" xfId="5481"/>
    <cellStyle name="差 2 2 3" xfId="5482"/>
    <cellStyle name="差 2 2 4" xfId="5483"/>
    <cellStyle name="差 2 3" xfId="5484"/>
    <cellStyle name="差 2 3 2" xfId="5485"/>
    <cellStyle name="差 2 3 3" xfId="5486"/>
    <cellStyle name="差 2 3 4" xfId="5487"/>
    <cellStyle name="差 2 4" xfId="5488"/>
    <cellStyle name="差 2 5" xfId="5489"/>
    <cellStyle name="差 2 6" xfId="5490"/>
    <cellStyle name="差 3" xfId="5491"/>
    <cellStyle name="差 3 2" xfId="5492"/>
    <cellStyle name="差 3 2 2" xfId="5493"/>
    <cellStyle name="差 3 2 3" xfId="5494"/>
    <cellStyle name="差 3 2 4" xfId="5495"/>
    <cellStyle name="差 3 3" xfId="5496"/>
    <cellStyle name="差 3 3 2" xfId="5497"/>
    <cellStyle name="差 3 3 3" xfId="5498"/>
    <cellStyle name="差 3 3 4" xfId="5499"/>
    <cellStyle name="差 3 4" xfId="5500"/>
    <cellStyle name="差 3 5" xfId="5501"/>
    <cellStyle name="差 3 6" xfId="5502"/>
    <cellStyle name="差_2019年支出调整表" xfId="5503"/>
    <cellStyle name="差_Book1" xfId="5504"/>
    <cellStyle name="差_Book1 2" xfId="5505"/>
    <cellStyle name="差_Book1 2 2" xfId="5506"/>
    <cellStyle name="差_Book1 2 2 2" xfId="5507"/>
    <cellStyle name="差_Book1 2 2 3" xfId="5508"/>
    <cellStyle name="差_Book1 2 2 4" xfId="5509"/>
    <cellStyle name="差_Book1 2 3" xfId="5510"/>
    <cellStyle name="差_Book1 2 4" xfId="5511"/>
    <cellStyle name="差_Book1 2 5" xfId="5512"/>
    <cellStyle name="差_Book1 3" xfId="5513"/>
    <cellStyle name="差_Book1 3 2" xfId="5514"/>
    <cellStyle name="差_Book1 3 3" xfId="5515"/>
    <cellStyle name="差_Book1 3 4" xfId="5516"/>
    <cellStyle name="差_Book1 4" xfId="5517"/>
    <cellStyle name="差_Book1 5" xfId="5518"/>
    <cellStyle name="差_Book1 6" xfId="5519"/>
    <cellStyle name="常规" xfId="0" builtinId="0"/>
    <cellStyle name="常规 10 2" xfId="5520"/>
    <cellStyle name="常规 10 2 2" xfId="5521"/>
    <cellStyle name="常规 10 2 3" xfId="5522"/>
    <cellStyle name="常规 10 2 4" xfId="5523"/>
    <cellStyle name="常规 10 2 5" xfId="5524"/>
    <cellStyle name="常规 10 3" xfId="5525"/>
    <cellStyle name="常规 10 3 2" xfId="5526"/>
    <cellStyle name="常规 10 3 3" xfId="5527"/>
    <cellStyle name="常规 10 3 4" xfId="5528"/>
    <cellStyle name="常规 10 4" xfId="5529"/>
    <cellStyle name="常规 10 4 2" xfId="5530"/>
    <cellStyle name="常规 10 4 3" xfId="5531"/>
    <cellStyle name="常规 10 4 4" xfId="5532"/>
    <cellStyle name="常规 10 5" xfId="5533"/>
    <cellStyle name="常规 10 6" xfId="5534"/>
    <cellStyle name="常规 10 7" xfId="5535"/>
    <cellStyle name="常规 11 2" xfId="5536"/>
    <cellStyle name="常规 11 2 2" xfId="5537"/>
    <cellStyle name="常规 11 2 3" xfId="5538"/>
    <cellStyle name="常规 11 2 4" xfId="5539"/>
    <cellStyle name="常规 11 2 5" xfId="5540"/>
    <cellStyle name="常规 11 3" xfId="5541"/>
    <cellStyle name="常规 11 3 2" xfId="5542"/>
    <cellStyle name="常规 11 3 3" xfId="5543"/>
    <cellStyle name="常规 11 3 4" xfId="5544"/>
    <cellStyle name="常规 11 4" xfId="5545"/>
    <cellStyle name="常规 11 4 2" xfId="5546"/>
    <cellStyle name="常规 11 4 3" xfId="5547"/>
    <cellStyle name="常规 11 4 4" xfId="5548"/>
    <cellStyle name="常规 11 5" xfId="5549"/>
    <cellStyle name="常规 11 6" xfId="5550"/>
    <cellStyle name="常规 11 7" xfId="5551"/>
    <cellStyle name="常规 12 2" xfId="5552"/>
    <cellStyle name="常规 12 2 2" xfId="5553"/>
    <cellStyle name="常规 12 2 3" xfId="5554"/>
    <cellStyle name="常规 12 2 4" xfId="5555"/>
    <cellStyle name="常规 12 3" xfId="5556"/>
    <cellStyle name="常规 12 4" xfId="5557"/>
    <cellStyle name="常规 12 5" xfId="5558"/>
    <cellStyle name="常规 13 2" xfId="5559"/>
    <cellStyle name="常规 13 2 2" xfId="5560"/>
    <cellStyle name="常规 13 2 2 2" xfId="5561"/>
    <cellStyle name="常规 13 2 2 3" xfId="5562"/>
    <cellStyle name="常规 13 2 2 4" xfId="5563"/>
    <cellStyle name="常规 13 2 3" xfId="5564"/>
    <cellStyle name="常规 13 2 4" xfId="5565"/>
    <cellStyle name="常规 13 2 5" xfId="5566"/>
    <cellStyle name="常规 13 3" xfId="5567"/>
    <cellStyle name="常规 13 3 2" xfId="5568"/>
    <cellStyle name="常规 13 3 3" xfId="5569"/>
    <cellStyle name="常规 13 3 4" xfId="5570"/>
    <cellStyle name="常规 13 4" xfId="5571"/>
    <cellStyle name="常规 13 5" xfId="5572"/>
    <cellStyle name="常规 13 6" xfId="5573"/>
    <cellStyle name="常规 14 2" xfId="5574"/>
    <cellStyle name="常规 14 2 2" xfId="5575"/>
    <cellStyle name="常规 14 2 2 2" xfId="5576"/>
    <cellStyle name="常规 14 2 2 3" xfId="5577"/>
    <cellStyle name="常规 14 2 2 4" xfId="5578"/>
    <cellStyle name="常规 14 2 3" xfId="5579"/>
    <cellStyle name="常规 14 2 3 2" xfId="5580"/>
    <cellStyle name="常规 14 2 3 3" xfId="5581"/>
    <cellStyle name="常规 14 2 3 4" xfId="5582"/>
    <cellStyle name="常规 14 2 4" xfId="5583"/>
    <cellStyle name="常规 14 2 5" xfId="5584"/>
    <cellStyle name="常规 14 2 6" xfId="5585"/>
    <cellStyle name="常规 14 3" xfId="5586"/>
    <cellStyle name="常规 14 3 2" xfId="5587"/>
    <cellStyle name="常规 14 3 2 2" xfId="5588"/>
    <cellStyle name="常规 14 3 2 3" xfId="5589"/>
    <cellStyle name="常规 14 3 2 4" xfId="5590"/>
    <cellStyle name="常规 14 3 3" xfId="5591"/>
    <cellStyle name="常规 14 3 3 2" xfId="5592"/>
    <cellStyle name="常规 14 3 3 3" xfId="5593"/>
    <cellStyle name="常规 14 3 3 4" xfId="5594"/>
    <cellStyle name="常规 14 3 4" xfId="5595"/>
    <cellStyle name="常规 14 3 5" xfId="5596"/>
    <cellStyle name="常规 14 3 6" xfId="5597"/>
    <cellStyle name="常规 14 4" xfId="5598"/>
    <cellStyle name="常规 14 4 2" xfId="5599"/>
    <cellStyle name="常规 14 4 3" xfId="5600"/>
    <cellStyle name="常规 14 4 4" xfId="5601"/>
    <cellStyle name="常规 14 5" xfId="5602"/>
    <cellStyle name="常规 14 5 2" xfId="5603"/>
    <cellStyle name="常规 14 5 3" xfId="5604"/>
    <cellStyle name="常规 14 5 4" xfId="5605"/>
    <cellStyle name="常规 14 6" xfId="5606"/>
    <cellStyle name="常规 14 7" xfId="5607"/>
    <cellStyle name="常规 14 8" xfId="5608"/>
    <cellStyle name="常规 15 2" xfId="5609"/>
    <cellStyle name="常规 15 2 2" xfId="5610"/>
    <cellStyle name="常规 15 2 2 2" xfId="5611"/>
    <cellStyle name="常规 15 2 2 3" xfId="5612"/>
    <cellStyle name="常规 15 2 2 4" xfId="5613"/>
    <cellStyle name="常规 15 2 3" xfId="5614"/>
    <cellStyle name="常规 15 2 3 2" xfId="5615"/>
    <cellStyle name="常规 15 2 3 3" xfId="5616"/>
    <cellStyle name="常规 15 2 3 4" xfId="5617"/>
    <cellStyle name="常规 15 2 4" xfId="5618"/>
    <cellStyle name="常规 15 2 5" xfId="5619"/>
    <cellStyle name="常规 15 2 6" xfId="5620"/>
    <cellStyle name="常规 15 3" xfId="5621"/>
    <cellStyle name="常规 15 3 2" xfId="5622"/>
    <cellStyle name="常规 15 3 2 2" xfId="5623"/>
    <cellStyle name="常规 15 3 2 3" xfId="5624"/>
    <cellStyle name="常规 15 3 2 4" xfId="5625"/>
    <cellStyle name="常规 15 3 3" xfId="5626"/>
    <cellStyle name="常规 15 3 3 2" xfId="5627"/>
    <cellStyle name="常规 15 3 3 3" xfId="5628"/>
    <cellStyle name="常规 15 3 3 4" xfId="5629"/>
    <cellStyle name="常规 15 3 4" xfId="5630"/>
    <cellStyle name="常规 15 3 5" xfId="5631"/>
    <cellStyle name="常规 15 3 6" xfId="5632"/>
    <cellStyle name="常规 15 4" xfId="5633"/>
    <cellStyle name="常规 15 4 2" xfId="5634"/>
    <cellStyle name="常规 15 4 3" xfId="5635"/>
    <cellStyle name="常规 15 4 4" xfId="5636"/>
    <cellStyle name="常规 15 5" xfId="5637"/>
    <cellStyle name="常规 15 5 2" xfId="5638"/>
    <cellStyle name="常规 15 5 3" xfId="5639"/>
    <cellStyle name="常规 15 5 4" xfId="5640"/>
    <cellStyle name="常规 15 6" xfId="5641"/>
    <cellStyle name="常规 15 7" xfId="5642"/>
    <cellStyle name="常规 15 8" xfId="5643"/>
    <cellStyle name="常规 16 2" xfId="5644"/>
    <cellStyle name="常规 16 2 2" xfId="5645"/>
    <cellStyle name="常规 16 2 3" xfId="5646"/>
    <cellStyle name="常规 16 2 4" xfId="5647"/>
    <cellStyle name="常规 16 3" xfId="5648"/>
    <cellStyle name="常规 16 4" xfId="5649"/>
    <cellStyle name="常规 16 5" xfId="5650"/>
    <cellStyle name="常规 17 2" xfId="5651"/>
    <cellStyle name="常规 17 3" xfId="5652"/>
    <cellStyle name="常规 17 4" xfId="5653"/>
    <cellStyle name="常规 17 5" xfId="5654"/>
    <cellStyle name="常规 18 2" xfId="5655"/>
    <cellStyle name="常规 18 3" xfId="5656"/>
    <cellStyle name="常规 18 4" xfId="5657"/>
    <cellStyle name="常规 19 2" xfId="5658"/>
    <cellStyle name="常规 19 3" xfId="5659"/>
    <cellStyle name="常规 19 4" xfId="5660"/>
    <cellStyle name="常规 19 5" xfId="5661"/>
    <cellStyle name="常规 2" xfId="5662"/>
    <cellStyle name="常规 2 10" xfId="5663"/>
    <cellStyle name="常规 2 10 2" xfId="5664"/>
    <cellStyle name="常规 2 10 3" xfId="5665"/>
    <cellStyle name="常规 2 10 4" xfId="5666"/>
    <cellStyle name="常规 2 10 5" xfId="5667"/>
    <cellStyle name="常规 2 10 6" xfId="5668"/>
    <cellStyle name="常规 2 11" xfId="5669"/>
    <cellStyle name="常规 2 11 2" xfId="5670"/>
    <cellStyle name="常规 2 11 3" xfId="5671"/>
    <cellStyle name="常规 2 11 4" xfId="5672"/>
    <cellStyle name="常规 2 11 5" xfId="5673"/>
    <cellStyle name="常规 2 12" xfId="5674"/>
    <cellStyle name="常规 2 12 2" xfId="5675"/>
    <cellStyle name="常规 2 12 3" xfId="5676"/>
    <cellStyle name="常规 2 12 4" xfId="5677"/>
    <cellStyle name="常规 2 12 5" xfId="5678"/>
    <cellStyle name="常规 2 13" xfId="5679"/>
    <cellStyle name="常规 2 13 2" xfId="5680"/>
    <cellStyle name="常规 2 13 3" xfId="5681"/>
    <cellStyle name="常规 2 13 4" xfId="5682"/>
    <cellStyle name="常规 2 13 5" xfId="5683"/>
    <cellStyle name="常规 2 14" xfId="5684"/>
    <cellStyle name="常规 2 14 2" xfId="5685"/>
    <cellStyle name="常规 2 14 3" xfId="5686"/>
    <cellStyle name="常规 2 14 4" xfId="5687"/>
    <cellStyle name="常规 2 14 5" xfId="5688"/>
    <cellStyle name="常规 2 15" xfId="5689"/>
    <cellStyle name="常规 2 15 2" xfId="5690"/>
    <cellStyle name="常规 2 15 3" xfId="5691"/>
    <cellStyle name="常规 2 15 4" xfId="5692"/>
    <cellStyle name="常规 2 16" xfId="5693"/>
    <cellStyle name="常规 2 16 2" xfId="5694"/>
    <cellStyle name="常规 2 16 3" xfId="5695"/>
    <cellStyle name="常规 2 16 4" xfId="5696"/>
    <cellStyle name="常规 2 17" xfId="5697"/>
    <cellStyle name="常规 2 17 2" xfId="5698"/>
    <cellStyle name="常规 2 17 3" xfId="5699"/>
    <cellStyle name="常规 2 17 4" xfId="5700"/>
    <cellStyle name="常规 2 17 5" xfId="5701"/>
    <cellStyle name="常规 2 18" xfId="5702"/>
    <cellStyle name="常规 2 18 2" xfId="5703"/>
    <cellStyle name="常规 2 18 3" xfId="5704"/>
    <cellStyle name="常规 2 18 4" xfId="5705"/>
    <cellStyle name="常规 2 19" xfId="5706"/>
    <cellStyle name="常规 2 19 2" xfId="5707"/>
    <cellStyle name="常规 2 19 3" xfId="5708"/>
    <cellStyle name="常规 2 19 4" xfId="5709"/>
    <cellStyle name="常规 2 2" xfId="5710"/>
    <cellStyle name="常规 2 2 10" xfId="5711"/>
    <cellStyle name="常规 2 2 10 2" xfId="5712"/>
    <cellStyle name="常规 2 2 10 3" xfId="5713"/>
    <cellStyle name="常规 2 2 10 4" xfId="5714"/>
    <cellStyle name="常规 2 2 11" xfId="5715"/>
    <cellStyle name="常规 2 2 11 2" xfId="5716"/>
    <cellStyle name="常规 2 2 11 3" xfId="5717"/>
    <cellStyle name="常规 2 2 11 4" xfId="5718"/>
    <cellStyle name="常规 2 2 12" xfId="5719"/>
    <cellStyle name="常规 2 2 12 2" xfId="5720"/>
    <cellStyle name="常规 2 2 12 3" xfId="5721"/>
    <cellStyle name="常规 2 2 12 4" xfId="5722"/>
    <cellStyle name="常规 2 2 13" xfId="5723"/>
    <cellStyle name="常规 2 2 13 2" xfId="5724"/>
    <cellStyle name="常规 2 2 13 3" xfId="5725"/>
    <cellStyle name="常规 2 2 13 4" xfId="5726"/>
    <cellStyle name="常规 2 2 14" xfId="5727"/>
    <cellStyle name="常规 2 2 14 2" xfId="5728"/>
    <cellStyle name="常规 2 2 14 3" xfId="5729"/>
    <cellStyle name="常规 2 2 14 4" xfId="5730"/>
    <cellStyle name="常规 2 2 15" xfId="5731"/>
    <cellStyle name="常规 2 2 15 2" xfId="5732"/>
    <cellStyle name="常规 2 2 15 3" xfId="5733"/>
    <cellStyle name="常规 2 2 15 4" xfId="5734"/>
    <cellStyle name="常规 2 2 16" xfId="5735"/>
    <cellStyle name="常规 2 2 16 2" xfId="5736"/>
    <cellStyle name="常规 2 2 16 3" xfId="5737"/>
    <cellStyle name="常规 2 2 16 4" xfId="5738"/>
    <cellStyle name="常规 2 2 17" xfId="5739"/>
    <cellStyle name="常规 2 2 17 2" xfId="5740"/>
    <cellStyle name="常规 2 2 17 3" xfId="5741"/>
    <cellStyle name="常规 2 2 17 4" xfId="5742"/>
    <cellStyle name="常规 2 2 18" xfId="5743"/>
    <cellStyle name="常规 2 2 18 2" xfId="5744"/>
    <cellStyle name="常规 2 2 18 3" xfId="5745"/>
    <cellStyle name="常规 2 2 18 4" xfId="5746"/>
    <cellStyle name="常规 2 2 19" xfId="5747"/>
    <cellStyle name="常规 2 2 19 2" xfId="5748"/>
    <cellStyle name="常规 2 2 19 3" xfId="5749"/>
    <cellStyle name="常规 2 2 19 4" xfId="5750"/>
    <cellStyle name="常规 2 2 2" xfId="5751"/>
    <cellStyle name="常规 2 2 2 10" xfId="5752"/>
    <cellStyle name="常规 2 2 2 10 2" xfId="5753"/>
    <cellStyle name="常规 2 2 2 10 3" xfId="5754"/>
    <cellStyle name="常规 2 2 2 10 4" xfId="5755"/>
    <cellStyle name="常规 2 2 2 11" xfId="5756"/>
    <cellStyle name="常规 2 2 2 11 2" xfId="5757"/>
    <cellStyle name="常规 2 2 2 11 3" xfId="5758"/>
    <cellStyle name="常规 2 2 2 11 4" xfId="5759"/>
    <cellStyle name="常规 2 2 2 12" xfId="5760"/>
    <cellStyle name="常规 2 2 2 12 2" xfId="5761"/>
    <cellStyle name="常规 2 2 2 12 3" xfId="5762"/>
    <cellStyle name="常规 2 2 2 12 4" xfId="5763"/>
    <cellStyle name="常规 2 2 2 13" xfId="5764"/>
    <cellStyle name="常规 2 2 2 13 2" xfId="5765"/>
    <cellStyle name="常规 2 2 2 13 3" xfId="5766"/>
    <cellStyle name="常规 2 2 2 13 4" xfId="5767"/>
    <cellStyle name="常规 2 2 2 14" xfId="5768"/>
    <cellStyle name="常规 2 2 2 14 2" xfId="5769"/>
    <cellStyle name="常规 2 2 2 14 3" xfId="5770"/>
    <cellStyle name="常规 2 2 2 14 4" xfId="5771"/>
    <cellStyle name="常规 2 2 2 15" xfId="5772"/>
    <cellStyle name="常规 2 2 2 15 2" xfId="5773"/>
    <cellStyle name="常规 2 2 2 15 3" xfId="5774"/>
    <cellStyle name="常规 2 2 2 15 4" xfId="5775"/>
    <cellStyle name="常规 2 2 2 16" xfId="5776"/>
    <cellStyle name="常规 2 2 2 16 2" xfId="5777"/>
    <cellStyle name="常规 2 2 2 16 3" xfId="5778"/>
    <cellStyle name="常规 2 2 2 16 4" xfId="5779"/>
    <cellStyle name="常规 2 2 2 17" xfId="5780"/>
    <cellStyle name="常规 2 2 2 17 2" xfId="5781"/>
    <cellStyle name="常规 2 2 2 17 3" xfId="5782"/>
    <cellStyle name="常规 2 2 2 17 4" xfId="5783"/>
    <cellStyle name="常规 2 2 2 18" xfId="5784"/>
    <cellStyle name="常规 2 2 2 18 2" xfId="5785"/>
    <cellStyle name="常规 2 2 2 18 3" xfId="5786"/>
    <cellStyle name="常规 2 2 2 18 4" xfId="5787"/>
    <cellStyle name="常规 2 2 2 19" xfId="5788"/>
    <cellStyle name="常规 2 2 2 19 2" xfId="5789"/>
    <cellStyle name="常规 2 2 2 19 3" xfId="5790"/>
    <cellStyle name="常规 2 2 2 19 4" xfId="5791"/>
    <cellStyle name="常规 2 2 2 2" xfId="5792"/>
    <cellStyle name="常规 2 2 2 2 2" xfId="5793"/>
    <cellStyle name="常规 2 2 2 2 2 2" xfId="5794"/>
    <cellStyle name="常规 2 2 2 2 2 2 2" xfId="5795"/>
    <cellStyle name="常规 2 2 2 2 2 2 3" xfId="5796"/>
    <cellStyle name="常规 2 2 2 2 2 2 4" xfId="5797"/>
    <cellStyle name="常规 2 2 2 2 2 3" xfId="5798"/>
    <cellStyle name="常规 2 2 2 2 2 4" xfId="5799"/>
    <cellStyle name="常规 2 2 2 2 2 5" xfId="5800"/>
    <cellStyle name="常规 2 2 2 2 2 6" xfId="5801"/>
    <cellStyle name="常规 2 2 2 2 3" xfId="5802"/>
    <cellStyle name="常规 2 2 2 2 3 2" xfId="5803"/>
    <cellStyle name="常规 2 2 2 2 3 3" xfId="5804"/>
    <cellStyle name="常规 2 2 2 2 3 4" xfId="5805"/>
    <cellStyle name="常规 2 2 2 2 3 5" xfId="5806"/>
    <cellStyle name="常规 2 2 2 2 4" xfId="5807"/>
    <cellStyle name="常规 2 2 2 2 4 2" xfId="5808"/>
    <cellStyle name="常规 2 2 2 2 4 3" xfId="5809"/>
    <cellStyle name="常规 2 2 2 2 4 4" xfId="5810"/>
    <cellStyle name="常规 2 2 2 2 4 5" xfId="5811"/>
    <cellStyle name="常规 2 2 2 2 5" xfId="5812"/>
    <cellStyle name="常规 2 2 2 2 6" xfId="5813"/>
    <cellStyle name="常规 2 2 2 2 7" xfId="5814"/>
    <cellStyle name="常规 2 2 2 2 8" xfId="5815"/>
    <cellStyle name="常规 2 2 2 2 9" xfId="5816"/>
    <cellStyle name="常规 2 2 2 20" xfId="5817"/>
    <cellStyle name="常规 2 2 2 21" xfId="5818"/>
    <cellStyle name="常规 2 2 2 22" xfId="5819"/>
    <cellStyle name="常规 2 2 2 23" xfId="5820"/>
    <cellStyle name="常规 2 2 2 3" xfId="5821"/>
    <cellStyle name="常规 2 2 2 3 2" xfId="5822"/>
    <cellStyle name="常规 2 2 2 3 2 2" xfId="5823"/>
    <cellStyle name="常规 2 2 2 3 2 3" xfId="5824"/>
    <cellStyle name="常规 2 2 2 3 2 4" xfId="5825"/>
    <cellStyle name="常规 2 2 2 3 2 5" xfId="5826"/>
    <cellStyle name="常规 2 2 2 3 2 6" xfId="5827"/>
    <cellStyle name="常规 2 2 2 3 3" xfId="5828"/>
    <cellStyle name="常规 2 2 2 3 3 2" xfId="5829"/>
    <cellStyle name="常规 2 2 2 3 4" xfId="5830"/>
    <cellStyle name="常规 2 2 2 3 4 2" xfId="5831"/>
    <cellStyle name="常规 2 2 2 3 5" xfId="5832"/>
    <cellStyle name="常规 2 2 2 3 6" xfId="5833"/>
    <cellStyle name="常规 2 2 2 3 7" xfId="5834"/>
    <cellStyle name="常规 2 2 2 3 8" xfId="5835"/>
    <cellStyle name="常规 2 2 2 3 9" xfId="5836"/>
    <cellStyle name="常规 2 2 2 4" xfId="5837"/>
    <cellStyle name="常规 2 2 2 4 2" xfId="5838"/>
    <cellStyle name="常规 2 2 2 4 2 2" xfId="5839"/>
    <cellStyle name="常规 2 2 2 4 2 3" xfId="5840"/>
    <cellStyle name="常规 2 2 2 4 2 4" xfId="5841"/>
    <cellStyle name="常规 2 2 2 4 3" xfId="5842"/>
    <cellStyle name="常规 2 2 2 4 4" xfId="5843"/>
    <cellStyle name="常规 2 2 2 4 5" xfId="5844"/>
    <cellStyle name="常规 2 2 2 4 6" xfId="5845"/>
    <cellStyle name="常规 2 2 2 5" xfId="5846"/>
    <cellStyle name="常规 2 2 2 5 2" xfId="5847"/>
    <cellStyle name="常规 2 2 2 5 3" xfId="5848"/>
    <cellStyle name="常规 2 2 2 5 4" xfId="5849"/>
    <cellStyle name="常规 2 2 2 5 5" xfId="5850"/>
    <cellStyle name="常规 2 2 2 6" xfId="5851"/>
    <cellStyle name="常规 2 2 2 6 2" xfId="5852"/>
    <cellStyle name="常规 2 2 2 6 3" xfId="5853"/>
    <cellStyle name="常规 2 2 2 6 4" xfId="5854"/>
    <cellStyle name="常规 2 2 2 7" xfId="5855"/>
    <cellStyle name="常规 2 2 2 7 2" xfId="5856"/>
    <cellStyle name="常规 2 2 2 7 3" xfId="5857"/>
    <cellStyle name="常规 2 2 2 7 4" xfId="5858"/>
    <cellStyle name="常规 2 2 2 8" xfId="5859"/>
    <cellStyle name="常规 2 2 2 8 2" xfId="5860"/>
    <cellStyle name="常规 2 2 2 8 3" xfId="5861"/>
    <cellStyle name="常规 2 2 2 8 4" xfId="5862"/>
    <cellStyle name="常规 2 2 2 9" xfId="5863"/>
    <cellStyle name="常规 2 2 2 9 2" xfId="5864"/>
    <cellStyle name="常规 2 2 2 9 3" xfId="5865"/>
    <cellStyle name="常规 2 2 2 9 4" xfId="5866"/>
    <cellStyle name="常规 2 2 20" xfId="5867"/>
    <cellStyle name="常规 2 2 20 2" xfId="5868"/>
    <cellStyle name="常规 2 2 20 3" xfId="5869"/>
    <cellStyle name="常规 2 2 20 4" xfId="5870"/>
    <cellStyle name="常规 2 2 21" xfId="5871"/>
    <cellStyle name="常规 2 2 21 2" xfId="5872"/>
    <cellStyle name="常规 2 2 21 3" xfId="5873"/>
    <cellStyle name="常规 2 2 21 4" xfId="5874"/>
    <cellStyle name="常规 2 2 22" xfId="5875"/>
    <cellStyle name="常规 2 2 22 2" xfId="5876"/>
    <cellStyle name="常规 2 2 22 3" xfId="5877"/>
    <cellStyle name="常规 2 2 22 4" xfId="5878"/>
    <cellStyle name="常规 2 2 23" xfId="5879"/>
    <cellStyle name="常规 2 2 23 2" xfId="5880"/>
    <cellStyle name="常规 2 2 23 3" xfId="5881"/>
    <cellStyle name="常规 2 2 23 4" xfId="5882"/>
    <cellStyle name="常规 2 2 24" xfId="5883"/>
    <cellStyle name="常规 2 2 25" xfId="5884"/>
    <cellStyle name="常规 2 2 26" xfId="5885"/>
    <cellStyle name="常规 2 2 27" xfId="5886"/>
    <cellStyle name="常规 2 2 3" xfId="5887"/>
    <cellStyle name="常规 2 2 3 2" xfId="5888"/>
    <cellStyle name="常规 2 2 3 2 2" xfId="5889"/>
    <cellStyle name="常规 2 2 3 2 2 2" xfId="5890"/>
    <cellStyle name="常规 2 2 3 2 2 3" xfId="5891"/>
    <cellStyle name="常规 2 2 3 2 2 4" xfId="5892"/>
    <cellStyle name="常规 2 2 3 2 3" xfId="5893"/>
    <cellStyle name="常规 2 2 3 2 4" xfId="5894"/>
    <cellStyle name="常规 2 2 3 2 5" xfId="5895"/>
    <cellStyle name="常规 2 2 3 2 6" xfId="5896"/>
    <cellStyle name="常规 2 2 3 3" xfId="5897"/>
    <cellStyle name="常规 2 2 3 3 2" xfId="5898"/>
    <cellStyle name="常规 2 2 3 3 3" xfId="5899"/>
    <cellStyle name="常规 2 2 3 3 4" xfId="5900"/>
    <cellStyle name="常规 2 2 3 4" xfId="5901"/>
    <cellStyle name="常规 2 2 3 4 2" xfId="5902"/>
    <cellStyle name="常规 2 2 3 4 3" xfId="5903"/>
    <cellStyle name="常规 2 2 3 4 4" xfId="5904"/>
    <cellStyle name="常规 2 2 3 5" xfId="5905"/>
    <cellStyle name="常规 2 2 3 6" xfId="5906"/>
    <cellStyle name="常规 2 2 3 7" xfId="5907"/>
    <cellStyle name="常规 2 2 3 8" xfId="5908"/>
    <cellStyle name="常规 2 2 4" xfId="5909"/>
    <cellStyle name="常规 2 2 4 2" xfId="5910"/>
    <cellStyle name="常规 2 2 4 2 2" xfId="5911"/>
    <cellStyle name="常规 2 2 4 2 3" xfId="5912"/>
    <cellStyle name="常规 2 2 4 2 4" xfId="5913"/>
    <cellStyle name="常规 2 2 4 3" xfId="5914"/>
    <cellStyle name="常规 2 2 4 4" xfId="5915"/>
    <cellStyle name="常规 2 2 4 5" xfId="5916"/>
    <cellStyle name="常规 2 2 4 6" xfId="5917"/>
    <cellStyle name="常规 2 2 5" xfId="5918"/>
    <cellStyle name="常规 2 2 5 2" xfId="5919"/>
    <cellStyle name="常规 2 2 5 2 2" xfId="5920"/>
    <cellStyle name="常规 2 2 5 2 3" xfId="5921"/>
    <cellStyle name="常规 2 2 5 2 4" xfId="5922"/>
    <cellStyle name="常规 2 2 5 3" xfId="5923"/>
    <cellStyle name="常规 2 2 5 4" xfId="5924"/>
    <cellStyle name="常规 2 2 5 5" xfId="5925"/>
    <cellStyle name="常规 2 2 5 6" xfId="5926"/>
    <cellStyle name="常规 2 2 6" xfId="5927"/>
    <cellStyle name="常规 2 2 6 2" xfId="5928"/>
    <cellStyle name="常规 2 2 6 2 2" xfId="5929"/>
    <cellStyle name="常规 2 2 6 2 3" xfId="5930"/>
    <cellStyle name="常规 2 2 6 2 4" xfId="5931"/>
    <cellStyle name="常规 2 2 6 3" xfId="5932"/>
    <cellStyle name="常规 2 2 6 4" xfId="5933"/>
    <cellStyle name="常规 2 2 6 5" xfId="5934"/>
    <cellStyle name="常规 2 2 7" xfId="5935"/>
    <cellStyle name="常规 2 2 7 2" xfId="5936"/>
    <cellStyle name="常规 2 2 7 3" xfId="5937"/>
    <cellStyle name="常规 2 2 7 4" xfId="5938"/>
    <cellStyle name="常规 2 2 7 5" xfId="5939"/>
    <cellStyle name="常规 2 2 8" xfId="5940"/>
    <cellStyle name="常规 2 2 8 2" xfId="5941"/>
    <cellStyle name="常规 2 2 8 3" xfId="5942"/>
    <cellStyle name="常规 2 2 8 4" xfId="5943"/>
    <cellStyle name="常规 2 2 9" xfId="5944"/>
    <cellStyle name="常规 2 2 9 2" xfId="5945"/>
    <cellStyle name="常规 2 2 9 3" xfId="5946"/>
    <cellStyle name="常规 2 2 9 4" xfId="5947"/>
    <cellStyle name="常规 2 20" xfId="5948"/>
    <cellStyle name="常规 2 20 2" xfId="5949"/>
    <cellStyle name="常规 2 20 3" xfId="5950"/>
    <cellStyle name="常规 2 20 4" xfId="5951"/>
    <cellStyle name="常规 2 21" xfId="5952"/>
    <cellStyle name="常规 2 21 2" xfId="5953"/>
    <cellStyle name="常规 2 21 3" xfId="5954"/>
    <cellStyle name="常规 2 21 4" xfId="5955"/>
    <cellStyle name="常规 2 22" xfId="5956"/>
    <cellStyle name="常规 2 22 2" xfId="5957"/>
    <cellStyle name="常规 2 22 3" xfId="5958"/>
    <cellStyle name="常规 2 22 4" xfId="5959"/>
    <cellStyle name="常规 2 23" xfId="5960"/>
    <cellStyle name="常规 2 23 2" xfId="5961"/>
    <cellStyle name="常规 2 23 3" xfId="5962"/>
    <cellStyle name="常规 2 23 4" xfId="5963"/>
    <cellStyle name="常规 2 24" xfId="5964"/>
    <cellStyle name="常规 2 24 2" xfId="5965"/>
    <cellStyle name="常规 2 24 3" xfId="5966"/>
    <cellStyle name="常规 2 24 4" xfId="5967"/>
    <cellStyle name="常规 2 25" xfId="5968"/>
    <cellStyle name="常规 2 25 2" xfId="5969"/>
    <cellStyle name="常规 2 25 3" xfId="5970"/>
    <cellStyle name="常规 2 25 4" xfId="5971"/>
    <cellStyle name="常规 2 26" xfId="5972"/>
    <cellStyle name="常规 2 26 2" xfId="5973"/>
    <cellStyle name="常规 2 26 3" xfId="5974"/>
    <cellStyle name="常规 2 26 4" xfId="5975"/>
    <cellStyle name="常规 2 27" xfId="5976"/>
    <cellStyle name="常规 2 27 2" xfId="5977"/>
    <cellStyle name="常规 2 27 3" xfId="5978"/>
    <cellStyle name="常规 2 27 4" xfId="5979"/>
    <cellStyle name="常规 2 28" xfId="5980"/>
    <cellStyle name="常规 2 28 2" xfId="5981"/>
    <cellStyle name="常规 2 28 3" xfId="5982"/>
    <cellStyle name="常规 2 28 4" xfId="5983"/>
    <cellStyle name="常规 2 29" xfId="5984"/>
    <cellStyle name="常规 2 29 2" xfId="5985"/>
    <cellStyle name="常规 2 29 3" xfId="5986"/>
    <cellStyle name="常规 2 29 4" xfId="5987"/>
    <cellStyle name="常规 2 3" xfId="5988"/>
    <cellStyle name="常规 2 3 10" xfId="5989"/>
    <cellStyle name="常规 2 3 10 2" xfId="5990"/>
    <cellStyle name="常规 2 3 10 3" xfId="5991"/>
    <cellStyle name="常规 2 3 10 4" xfId="5992"/>
    <cellStyle name="常规 2 3 10 5" xfId="5993"/>
    <cellStyle name="常规 2 3 11" xfId="5994"/>
    <cellStyle name="常规 2 3 11 2" xfId="5995"/>
    <cellStyle name="常规 2 3 11 3" xfId="5996"/>
    <cellStyle name="常规 2 3 11 4" xfId="5997"/>
    <cellStyle name="常规 2 3 12" xfId="5998"/>
    <cellStyle name="常规 2 3 12 2" xfId="5999"/>
    <cellStyle name="常规 2 3 12 3" xfId="6000"/>
    <cellStyle name="常规 2 3 12 4" xfId="6001"/>
    <cellStyle name="常规 2 3 13" xfId="6002"/>
    <cellStyle name="常规 2 3 13 2" xfId="6003"/>
    <cellStyle name="常规 2 3 13 3" xfId="6004"/>
    <cellStyle name="常规 2 3 13 4" xfId="6005"/>
    <cellStyle name="常规 2 3 14" xfId="6006"/>
    <cellStyle name="常规 2 3 14 2" xfId="6007"/>
    <cellStyle name="常规 2 3 14 3" xfId="6008"/>
    <cellStyle name="常规 2 3 14 4" xfId="6009"/>
    <cellStyle name="常规 2 3 15" xfId="6010"/>
    <cellStyle name="常规 2 3 15 2" xfId="6011"/>
    <cellStyle name="常规 2 3 15 3" xfId="6012"/>
    <cellStyle name="常规 2 3 15 4" xfId="6013"/>
    <cellStyle name="常规 2 3 16" xfId="6014"/>
    <cellStyle name="常规 2 3 16 2" xfId="6015"/>
    <cellStyle name="常规 2 3 16 3" xfId="6016"/>
    <cellStyle name="常规 2 3 16 4" xfId="6017"/>
    <cellStyle name="常规 2 3 17" xfId="6018"/>
    <cellStyle name="常规 2 3 17 2" xfId="6019"/>
    <cellStyle name="常规 2 3 17 3" xfId="6020"/>
    <cellStyle name="常规 2 3 17 4" xfId="6021"/>
    <cellStyle name="常规 2 3 18" xfId="6022"/>
    <cellStyle name="常规 2 3 18 2" xfId="6023"/>
    <cellStyle name="常规 2 3 18 3" xfId="6024"/>
    <cellStyle name="常规 2 3 18 4" xfId="6025"/>
    <cellStyle name="常规 2 3 19" xfId="6026"/>
    <cellStyle name="常规 2 3 19 2" xfId="6027"/>
    <cellStyle name="常规 2 3 19 3" xfId="6028"/>
    <cellStyle name="常规 2 3 19 4" xfId="6029"/>
    <cellStyle name="常规 2 3 2" xfId="6030"/>
    <cellStyle name="常规 2 3 2 10" xfId="6031"/>
    <cellStyle name="常规 2 3 2 10 2" xfId="6032"/>
    <cellStyle name="常规 2 3 2 10 3" xfId="6033"/>
    <cellStyle name="常规 2 3 2 10 4" xfId="6034"/>
    <cellStyle name="常规 2 3 2 11" xfId="6035"/>
    <cellStyle name="常规 2 3 2 11 2" xfId="6036"/>
    <cellStyle name="常规 2 3 2 11 3" xfId="6037"/>
    <cellStyle name="常规 2 3 2 11 4" xfId="6038"/>
    <cellStyle name="常规 2 3 2 12" xfId="6039"/>
    <cellStyle name="常规 2 3 2 12 2" xfId="6040"/>
    <cellStyle name="常规 2 3 2 12 3" xfId="6041"/>
    <cellStyle name="常规 2 3 2 12 4" xfId="6042"/>
    <cellStyle name="常规 2 3 2 13" xfId="6043"/>
    <cellStyle name="常规 2 3 2 13 2" xfId="6044"/>
    <cellStyle name="常规 2 3 2 13 3" xfId="6045"/>
    <cellStyle name="常规 2 3 2 13 4" xfId="6046"/>
    <cellStyle name="常规 2 3 2 14" xfId="6047"/>
    <cellStyle name="常规 2 3 2 14 2" xfId="6048"/>
    <cellStyle name="常规 2 3 2 14 3" xfId="6049"/>
    <cellStyle name="常规 2 3 2 14 4" xfId="6050"/>
    <cellStyle name="常规 2 3 2 15" xfId="6051"/>
    <cellStyle name="常规 2 3 2 15 2" xfId="6052"/>
    <cellStyle name="常规 2 3 2 15 3" xfId="6053"/>
    <cellStyle name="常规 2 3 2 15 4" xfId="6054"/>
    <cellStyle name="常规 2 3 2 16" xfId="6055"/>
    <cellStyle name="常规 2 3 2 16 2" xfId="6056"/>
    <cellStyle name="常规 2 3 2 16 3" xfId="6057"/>
    <cellStyle name="常规 2 3 2 16 4" xfId="6058"/>
    <cellStyle name="常规 2 3 2 17" xfId="6059"/>
    <cellStyle name="常规 2 3 2 17 2" xfId="6060"/>
    <cellStyle name="常规 2 3 2 17 3" xfId="6061"/>
    <cellStyle name="常规 2 3 2 17 4" xfId="6062"/>
    <cellStyle name="常规 2 3 2 18" xfId="6063"/>
    <cellStyle name="常规 2 3 2 18 2" xfId="6064"/>
    <cellStyle name="常规 2 3 2 18 3" xfId="6065"/>
    <cellStyle name="常规 2 3 2 18 4" xfId="6066"/>
    <cellStyle name="常规 2 3 2 19" xfId="6067"/>
    <cellStyle name="常规 2 3 2 19 2" xfId="6068"/>
    <cellStyle name="常规 2 3 2 19 3" xfId="6069"/>
    <cellStyle name="常规 2 3 2 19 4" xfId="6070"/>
    <cellStyle name="常规 2 3 2 2" xfId="6071"/>
    <cellStyle name="常规 2 3 2 2 2" xfId="6072"/>
    <cellStyle name="常规 2 3 2 2 2 2" xfId="6073"/>
    <cellStyle name="常规 2 3 2 2 2 3" xfId="6074"/>
    <cellStyle name="常规 2 3 2 2 2 4" xfId="6075"/>
    <cellStyle name="常规 2 3 2 2 2 5" xfId="6076"/>
    <cellStyle name="常规 2 3 2 2 3" xfId="6077"/>
    <cellStyle name="常规 2 3 2 2 3 2" xfId="6078"/>
    <cellStyle name="常规 2 3 2 2 4" xfId="6079"/>
    <cellStyle name="常规 2 3 2 2 4 2" xfId="6080"/>
    <cellStyle name="常规 2 3 2 2 5" xfId="6081"/>
    <cellStyle name="常规 2 3 2 2 6" xfId="6082"/>
    <cellStyle name="常规 2 3 2 20" xfId="6083"/>
    <cellStyle name="常规 2 3 2 20 2" xfId="6084"/>
    <cellStyle name="常规 2 3 2 20 3" xfId="6085"/>
    <cellStyle name="常规 2 3 2 20 4" xfId="6086"/>
    <cellStyle name="常规 2 3 2 21" xfId="6087"/>
    <cellStyle name="常规 2 3 2 22" xfId="6088"/>
    <cellStyle name="常规 2 3 2 23" xfId="6089"/>
    <cellStyle name="常规 2 3 2 24" xfId="6090"/>
    <cellStyle name="常规 2 3 2 3" xfId="6091"/>
    <cellStyle name="常规 2 3 2 3 2" xfId="6092"/>
    <cellStyle name="常规 2 3 2 3 3" xfId="6093"/>
    <cellStyle name="常规 2 3 2 3 4" xfId="6094"/>
    <cellStyle name="常规 2 3 2 3 5" xfId="6095"/>
    <cellStyle name="常规 2 3 2 3 6" xfId="6096"/>
    <cellStyle name="常规 2 3 2 4" xfId="6097"/>
    <cellStyle name="常规 2 3 2 4 2" xfId="6098"/>
    <cellStyle name="常规 2 3 2 4 3" xfId="6099"/>
    <cellStyle name="常规 2 3 2 4 4" xfId="6100"/>
    <cellStyle name="常规 2 3 2 4 5" xfId="6101"/>
    <cellStyle name="常规 2 3 2 4 6" xfId="6102"/>
    <cellStyle name="常规 2 3 2 5" xfId="6103"/>
    <cellStyle name="常规 2 3 2 5 2" xfId="6104"/>
    <cellStyle name="常规 2 3 2 5 3" xfId="6105"/>
    <cellStyle name="常规 2 3 2 5 4" xfId="6106"/>
    <cellStyle name="常规 2 3 2 5 5" xfId="6107"/>
    <cellStyle name="常规 2 3 2 6" xfId="6108"/>
    <cellStyle name="常规 2 3 2 6 2" xfId="6109"/>
    <cellStyle name="常规 2 3 2 6 3" xfId="6110"/>
    <cellStyle name="常规 2 3 2 6 4" xfId="6111"/>
    <cellStyle name="常规 2 3 2 6 5" xfId="6112"/>
    <cellStyle name="常规 2 3 2 7" xfId="6113"/>
    <cellStyle name="常规 2 3 2 7 2" xfId="6114"/>
    <cellStyle name="常规 2 3 2 7 3" xfId="6115"/>
    <cellStyle name="常规 2 3 2 7 4" xfId="6116"/>
    <cellStyle name="常规 2 3 2 8" xfId="6117"/>
    <cellStyle name="常规 2 3 2 8 2" xfId="6118"/>
    <cellStyle name="常规 2 3 2 8 3" xfId="6119"/>
    <cellStyle name="常规 2 3 2 8 4" xfId="6120"/>
    <cellStyle name="常规 2 3 2 9" xfId="6121"/>
    <cellStyle name="常规 2 3 2 9 2" xfId="6122"/>
    <cellStyle name="常规 2 3 2 9 3" xfId="6123"/>
    <cellStyle name="常规 2 3 2 9 4" xfId="6124"/>
    <cellStyle name="常规 2 3 20" xfId="6125"/>
    <cellStyle name="常规 2 3 20 2" xfId="6126"/>
    <cellStyle name="常规 2 3 20 3" xfId="6127"/>
    <cellStyle name="常规 2 3 20 4" xfId="6128"/>
    <cellStyle name="常规 2 3 21" xfId="6129"/>
    <cellStyle name="常规 2 3 21 2" xfId="6130"/>
    <cellStyle name="常规 2 3 21 3" xfId="6131"/>
    <cellStyle name="常规 2 3 21 4" xfId="6132"/>
    <cellStyle name="常规 2 3 22" xfId="6133"/>
    <cellStyle name="常规 2 3 22 2" xfId="6134"/>
    <cellStyle name="常规 2 3 22 3" xfId="6135"/>
    <cellStyle name="常规 2 3 22 4" xfId="6136"/>
    <cellStyle name="常规 2 3 23" xfId="6137"/>
    <cellStyle name="常规 2 3 23 2" xfId="6138"/>
    <cellStyle name="常规 2 3 23 3" xfId="6139"/>
    <cellStyle name="常规 2 3 23 4" xfId="6140"/>
    <cellStyle name="常规 2 3 24" xfId="6141"/>
    <cellStyle name="常规 2 3 24 2" xfId="6142"/>
    <cellStyle name="常规 2 3 24 3" xfId="6143"/>
    <cellStyle name="常规 2 3 24 4" xfId="6144"/>
    <cellStyle name="常规 2 3 25" xfId="6145"/>
    <cellStyle name="常规 2 3 25 2" xfId="6146"/>
    <cellStyle name="常规 2 3 25 3" xfId="6147"/>
    <cellStyle name="常规 2 3 25 4" xfId="6148"/>
    <cellStyle name="常规 2 3 26" xfId="6149"/>
    <cellStyle name="常规 2 3 27" xfId="6150"/>
    <cellStyle name="常规 2 3 28" xfId="6151"/>
    <cellStyle name="常规 2 3 29" xfId="6152"/>
    <cellStyle name="常规 2 3 3" xfId="6153"/>
    <cellStyle name="常规 2 3 3 10" xfId="6154"/>
    <cellStyle name="常规 2 3 3 2" xfId="6155"/>
    <cellStyle name="常规 2 3 3 2 2" xfId="6156"/>
    <cellStyle name="常规 2 3 3 2 3" xfId="6157"/>
    <cellStyle name="常规 2 3 3 2 4" xfId="6158"/>
    <cellStyle name="常规 2 3 3 2 5" xfId="6159"/>
    <cellStyle name="常规 2 3 3 2 6" xfId="6160"/>
    <cellStyle name="常规 2 3 3 3" xfId="6161"/>
    <cellStyle name="常规 2 3 3 3 2" xfId="6162"/>
    <cellStyle name="常规 2 3 3 4" xfId="6163"/>
    <cellStyle name="常规 2 3 3 4 2" xfId="6164"/>
    <cellStyle name="常规 2 3 3 5" xfId="6165"/>
    <cellStyle name="常规 2 3 3 6" xfId="6166"/>
    <cellStyle name="常规 2 3 3 7" xfId="6167"/>
    <cellStyle name="常规 2 3 3 8" xfId="6168"/>
    <cellStyle name="常规 2 3 3 9" xfId="6169"/>
    <cellStyle name="常规 2 3 4" xfId="6170"/>
    <cellStyle name="常规 2 3 4 2" xfId="6171"/>
    <cellStyle name="常规 2 3 4 2 2" xfId="6172"/>
    <cellStyle name="常规 2 3 4 2 3" xfId="6173"/>
    <cellStyle name="常规 2 3 4 2 4" xfId="6174"/>
    <cellStyle name="常规 2 3 4 3" xfId="6175"/>
    <cellStyle name="常规 2 3 4 4" xfId="6176"/>
    <cellStyle name="常规 2 3 4 5" xfId="6177"/>
    <cellStyle name="常规 2 3 5" xfId="6178"/>
    <cellStyle name="常规 2 3 5 2" xfId="6179"/>
    <cellStyle name="常规 2 3 5 2 2" xfId="6180"/>
    <cellStyle name="常规 2 3 5 2 3" xfId="6181"/>
    <cellStyle name="常规 2 3 5 2 4" xfId="6182"/>
    <cellStyle name="常规 2 3 5 3" xfId="6183"/>
    <cellStyle name="常规 2 3 5 4" xfId="6184"/>
    <cellStyle name="常规 2 3 5 5" xfId="6185"/>
    <cellStyle name="常规 2 3 6" xfId="6186"/>
    <cellStyle name="常规 2 3 6 2" xfId="6187"/>
    <cellStyle name="常规 2 3 6 3" xfId="6188"/>
    <cellStyle name="常规 2 3 6 4" xfId="6189"/>
    <cellStyle name="常规 2 3 6 5" xfId="6190"/>
    <cellStyle name="常规 2 3 7" xfId="6191"/>
    <cellStyle name="常规 2 3 7 2" xfId="6192"/>
    <cellStyle name="常规 2 3 7 3" xfId="6193"/>
    <cellStyle name="常规 2 3 7 4" xfId="6194"/>
    <cellStyle name="常规 2 3 7 5" xfId="6195"/>
    <cellStyle name="常规 2 3 8" xfId="6196"/>
    <cellStyle name="常规 2 3 8 2" xfId="6197"/>
    <cellStyle name="常规 2 3 8 3" xfId="6198"/>
    <cellStyle name="常规 2 3 8 4" xfId="6199"/>
    <cellStyle name="常规 2 3 9" xfId="6200"/>
    <cellStyle name="常规 2 3 9 2" xfId="6201"/>
    <cellStyle name="常规 2 3 9 3" xfId="6202"/>
    <cellStyle name="常规 2 3 9 4" xfId="6203"/>
    <cellStyle name="常规 2 30" xfId="6204"/>
    <cellStyle name="常规 2 30 2" xfId="6205"/>
    <cellStyle name="常规 2 30 3" xfId="6206"/>
    <cellStyle name="常规 2 30 4" xfId="6207"/>
    <cellStyle name="常规 2 31" xfId="6208"/>
    <cellStyle name="常规 2 32" xfId="6209"/>
    <cellStyle name="常规 2 33" xfId="6210"/>
    <cellStyle name="常规 2 34" xfId="6211"/>
    <cellStyle name="常规 2 4" xfId="6212"/>
    <cellStyle name="常规 2 4 10" xfId="6213"/>
    <cellStyle name="常规 2 4 10 2" xfId="6214"/>
    <cellStyle name="常规 2 4 10 3" xfId="6215"/>
    <cellStyle name="常规 2 4 10 4" xfId="6216"/>
    <cellStyle name="常规 2 4 11" xfId="6217"/>
    <cellStyle name="常规 2 4 11 2" xfId="6218"/>
    <cellStyle name="常规 2 4 11 3" xfId="6219"/>
    <cellStyle name="常规 2 4 11 4" xfId="6220"/>
    <cellStyle name="常规 2 4 12" xfId="6221"/>
    <cellStyle name="常规 2 4 12 2" xfId="6222"/>
    <cellStyle name="常规 2 4 12 3" xfId="6223"/>
    <cellStyle name="常规 2 4 12 4" xfId="6224"/>
    <cellStyle name="常规 2 4 13" xfId="6225"/>
    <cellStyle name="常规 2 4 13 2" xfId="6226"/>
    <cellStyle name="常规 2 4 13 3" xfId="6227"/>
    <cellStyle name="常规 2 4 13 4" xfId="6228"/>
    <cellStyle name="常规 2 4 14" xfId="6229"/>
    <cellStyle name="常规 2 4 14 2" xfId="6230"/>
    <cellStyle name="常规 2 4 14 3" xfId="6231"/>
    <cellStyle name="常规 2 4 14 4" xfId="6232"/>
    <cellStyle name="常规 2 4 15" xfId="6233"/>
    <cellStyle name="常规 2 4 15 2" xfId="6234"/>
    <cellStyle name="常规 2 4 15 3" xfId="6235"/>
    <cellStyle name="常规 2 4 15 4" xfId="6236"/>
    <cellStyle name="常规 2 4 16" xfId="6237"/>
    <cellStyle name="常规 2 4 16 2" xfId="6238"/>
    <cellStyle name="常规 2 4 16 3" xfId="6239"/>
    <cellStyle name="常规 2 4 16 4" xfId="6240"/>
    <cellStyle name="常规 2 4 17" xfId="6241"/>
    <cellStyle name="常规 2 4 17 2" xfId="6242"/>
    <cellStyle name="常规 2 4 17 3" xfId="6243"/>
    <cellStyle name="常规 2 4 17 4" xfId="6244"/>
    <cellStyle name="常规 2 4 18" xfId="6245"/>
    <cellStyle name="常规 2 4 18 2" xfId="6246"/>
    <cellStyle name="常规 2 4 18 3" xfId="6247"/>
    <cellStyle name="常规 2 4 18 4" xfId="6248"/>
    <cellStyle name="常规 2 4 19" xfId="6249"/>
    <cellStyle name="常规 2 4 19 2" xfId="6250"/>
    <cellStyle name="常规 2 4 19 3" xfId="6251"/>
    <cellStyle name="常规 2 4 19 4" xfId="6252"/>
    <cellStyle name="常规 2 4 2" xfId="6253"/>
    <cellStyle name="常规 2 4 2 10" xfId="6254"/>
    <cellStyle name="常规 2 4 2 10 2" xfId="6255"/>
    <cellStyle name="常规 2 4 2 10 3" xfId="6256"/>
    <cellStyle name="常规 2 4 2 10 4" xfId="6257"/>
    <cellStyle name="常规 2 4 2 11" xfId="6258"/>
    <cellStyle name="常规 2 4 2 11 2" xfId="6259"/>
    <cellStyle name="常规 2 4 2 11 3" xfId="6260"/>
    <cellStyle name="常规 2 4 2 11 4" xfId="6261"/>
    <cellStyle name="常规 2 4 2 12" xfId="6262"/>
    <cellStyle name="常规 2 4 2 12 2" xfId="6263"/>
    <cellStyle name="常规 2 4 2 12 3" xfId="6264"/>
    <cellStyle name="常规 2 4 2 12 4" xfId="6265"/>
    <cellStyle name="常规 2 4 2 13" xfId="6266"/>
    <cellStyle name="常规 2 4 2 13 2" xfId="6267"/>
    <cellStyle name="常规 2 4 2 13 3" xfId="6268"/>
    <cellStyle name="常规 2 4 2 13 4" xfId="6269"/>
    <cellStyle name="常规 2 4 2 14" xfId="6270"/>
    <cellStyle name="常规 2 4 2 14 2" xfId="6271"/>
    <cellStyle name="常规 2 4 2 14 3" xfId="6272"/>
    <cellStyle name="常规 2 4 2 14 4" xfId="6273"/>
    <cellStyle name="常规 2 4 2 15" xfId="6274"/>
    <cellStyle name="常规 2 4 2 15 2" xfId="6275"/>
    <cellStyle name="常规 2 4 2 15 3" xfId="6276"/>
    <cellStyle name="常规 2 4 2 15 4" xfId="6277"/>
    <cellStyle name="常规 2 4 2 16" xfId="6278"/>
    <cellStyle name="常规 2 4 2 16 2" xfId="6279"/>
    <cellStyle name="常规 2 4 2 16 3" xfId="6280"/>
    <cellStyle name="常规 2 4 2 16 4" xfId="6281"/>
    <cellStyle name="常规 2 4 2 17" xfId="6282"/>
    <cellStyle name="常规 2 4 2 17 2" xfId="6283"/>
    <cellStyle name="常规 2 4 2 17 3" xfId="6284"/>
    <cellStyle name="常规 2 4 2 17 4" xfId="6285"/>
    <cellStyle name="常规 2 4 2 18" xfId="6286"/>
    <cellStyle name="常规 2 4 2 18 2" xfId="6287"/>
    <cellStyle name="常规 2 4 2 18 3" xfId="6288"/>
    <cellStyle name="常规 2 4 2 18 4" xfId="6289"/>
    <cellStyle name="常规 2 4 2 19" xfId="6290"/>
    <cellStyle name="常规 2 4 2 2" xfId="6291"/>
    <cellStyle name="常规 2 4 2 2 2" xfId="6292"/>
    <cellStyle name="常规 2 4 2 2 2 2" xfId="6293"/>
    <cellStyle name="常规 2 4 2 2 3" xfId="6294"/>
    <cellStyle name="常规 2 4 2 2 3 2" xfId="6295"/>
    <cellStyle name="常规 2 4 2 2 4" xfId="6296"/>
    <cellStyle name="常规 2 4 2 2 4 2" xfId="6297"/>
    <cellStyle name="常规 2 4 2 2 5" xfId="6298"/>
    <cellStyle name="常规 2 4 2 2 6" xfId="6299"/>
    <cellStyle name="常规 2 4 2 20" xfId="6300"/>
    <cellStyle name="常规 2 4 2 21" xfId="6301"/>
    <cellStyle name="常规 2 4 2 22" xfId="6302"/>
    <cellStyle name="常规 2 4 2 3" xfId="6303"/>
    <cellStyle name="常规 2 4 2 3 2" xfId="6304"/>
    <cellStyle name="常规 2 4 2 3 3" xfId="6305"/>
    <cellStyle name="常规 2 4 2 3 4" xfId="6306"/>
    <cellStyle name="常规 2 4 2 3 5" xfId="6307"/>
    <cellStyle name="常规 2 4 2 4" xfId="6308"/>
    <cellStyle name="常规 2 4 2 4 2" xfId="6309"/>
    <cellStyle name="常规 2 4 2 4 3" xfId="6310"/>
    <cellStyle name="常规 2 4 2 4 4" xfId="6311"/>
    <cellStyle name="常规 2 4 2 4 5" xfId="6312"/>
    <cellStyle name="常规 2 4 2 5" xfId="6313"/>
    <cellStyle name="常规 2 4 2 5 2" xfId="6314"/>
    <cellStyle name="常规 2 4 2 5 3" xfId="6315"/>
    <cellStyle name="常规 2 4 2 5 4" xfId="6316"/>
    <cellStyle name="常规 2 4 2 5 5" xfId="6317"/>
    <cellStyle name="常规 2 4 2 5 6" xfId="6318"/>
    <cellStyle name="常规 2 4 2 6" xfId="6319"/>
    <cellStyle name="常规 2 4 2 6 2" xfId="6320"/>
    <cellStyle name="常规 2 4 2 6 3" xfId="6321"/>
    <cellStyle name="常规 2 4 2 6 4" xfId="6322"/>
    <cellStyle name="常规 2 4 2 7" xfId="6323"/>
    <cellStyle name="常规 2 4 2 7 2" xfId="6324"/>
    <cellStyle name="常规 2 4 2 7 3" xfId="6325"/>
    <cellStyle name="常规 2 4 2 7 4" xfId="6326"/>
    <cellStyle name="常规 2 4 2 8" xfId="6327"/>
    <cellStyle name="常规 2 4 2 8 2" xfId="6328"/>
    <cellStyle name="常规 2 4 2 8 3" xfId="6329"/>
    <cellStyle name="常规 2 4 2 8 4" xfId="6330"/>
    <cellStyle name="常规 2 4 2 9" xfId="6331"/>
    <cellStyle name="常规 2 4 2 9 2" xfId="6332"/>
    <cellStyle name="常规 2 4 2 9 3" xfId="6333"/>
    <cellStyle name="常规 2 4 2 9 4" xfId="6334"/>
    <cellStyle name="常规 2 4 20" xfId="6335"/>
    <cellStyle name="常规 2 4 20 2" xfId="6336"/>
    <cellStyle name="常规 2 4 20 3" xfId="6337"/>
    <cellStyle name="常规 2 4 20 4" xfId="6338"/>
    <cellStyle name="常规 2 4 21" xfId="6339"/>
    <cellStyle name="常规 2 4 21 2" xfId="6340"/>
    <cellStyle name="常规 2 4 21 3" xfId="6341"/>
    <cellStyle name="常规 2 4 21 4" xfId="6342"/>
    <cellStyle name="常规 2 4 22" xfId="6343"/>
    <cellStyle name="常规 2 4 23" xfId="6344"/>
    <cellStyle name="常规 2 4 24" xfId="6345"/>
    <cellStyle name="常规 2 4 25" xfId="6346"/>
    <cellStyle name="常规 2 4 3" xfId="6347"/>
    <cellStyle name="常规 2 4 3 2" xfId="6348"/>
    <cellStyle name="常规 2 4 3 2 2" xfId="6349"/>
    <cellStyle name="常规 2 4 3 2 3" xfId="6350"/>
    <cellStyle name="常规 2 4 3 2 4" xfId="6351"/>
    <cellStyle name="常规 2 4 3 2 5" xfId="6352"/>
    <cellStyle name="常规 2 4 3 2 6" xfId="6353"/>
    <cellStyle name="常规 2 4 3 3" xfId="6354"/>
    <cellStyle name="常规 2 4 3 3 2" xfId="6355"/>
    <cellStyle name="常规 2 4 3 4" xfId="6356"/>
    <cellStyle name="常规 2 4 3 4 2" xfId="6357"/>
    <cellStyle name="常规 2 4 3 5" xfId="6358"/>
    <cellStyle name="常规 2 4 3 6" xfId="6359"/>
    <cellStyle name="常规 2 4 3 7" xfId="6360"/>
    <cellStyle name="常规 2 4 3 8" xfId="6361"/>
    <cellStyle name="常规 2 4 3 9" xfId="6362"/>
    <cellStyle name="常规 2 4 4" xfId="6363"/>
    <cellStyle name="常规 2 4 4 2" xfId="6364"/>
    <cellStyle name="常规 2 4 4 3" xfId="6365"/>
    <cellStyle name="常规 2 4 4 4" xfId="6366"/>
    <cellStyle name="常规 2 4 4 5" xfId="6367"/>
    <cellStyle name="常规 2 4 5" xfId="6368"/>
    <cellStyle name="常规 2 4 5 2" xfId="6369"/>
    <cellStyle name="常规 2 4 5 3" xfId="6370"/>
    <cellStyle name="常规 2 4 5 4" xfId="6371"/>
    <cellStyle name="常规 2 4 5 5" xfId="6372"/>
    <cellStyle name="常规 2 4 6" xfId="6373"/>
    <cellStyle name="常规 2 4 6 2" xfId="6374"/>
    <cellStyle name="常规 2 4 6 3" xfId="6375"/>
    <cellStyle name="常规 2 4 6 4" xfId="6376"/>
    <cellStyle name="常规 2 4 7" xfId="6377"/>
    <cellStyle name="常规 2 4 7 2" xfId="6378"/>
    <cellStyle name="常规 2 4 7 3" xfId="6379"/>
    <cellStyle name="常规 2 4 7 4" xfId="6380"/>
    <cellStyle name="常规 2 4 8" xfId="6381"/>
    <cellStyle name="常规 2 4 8 2" xfId="6382"/>
    <cellStyle name="常规 2 4 8 3" xfId="6383"/>
    <cellStyle name="常规 2 4 8 4" xfId="6384"/>
    <cellStyle name="常规 2 4 9" xfId="6385"/>
    <cellStyle name="常规 2 4 9 2" xfId="6386"/>
    <cellStyle name="常规 2 4 9 3" xfId="6387"/>
    <cellStyle name="常规 2 4 9 4" xfId="6388"/>
    <cellStyle name="常规 2 5" xfId="6389"/>
    <cellStyle name="常规 2 5 10" xfId="6390"/>
    <cellStyle name="常规 2 5 10 2" xfId="6391"/>
    <cellStyle name="常规 2 5 10 3" xfId="6392"/>
    <cellStyle name="常规 2 5 10 4" xfId="6393"/>
    <cellStyle name="常规 2 5 11" xfId="6394"/>
    <cellStyle name="常规 2 5 11 2" xfId="6395"/>
    <cellStyle name="常规 2 5 11 3" xfId="6396"/>
    <cellStyle name="常规 2 5 11 4" xfId="6397"/>
    <cellStyle name="常规 2 5 12" xfId="6398"/>
    <cellStyle name="常规 2 5 12 2" xfId="6399"/>
    <cellStyle name="常规 2 5 12 3" xfId="6400"/>
    <cellStyle name="常规 2 5 12 4" xfId="6401"/>
    <cellStyle name="常规 2 5 13" xfId="6402"/>
    <cellStyle name="常规 2 5 13 2" xfId="6403"/>
    <cellStyle name="常规 2 5 13 3" xfId="6404"/>
    <cellStyle name="常规 2 5 13 4" xfId="6405"/>
    <cellStyle name="常规 2 5 14" xfId="6406"/>
    <cellStyle name="常规 2 5 14 2" xfId="6407"/>
    <cellStyle name="常规 2 5 14 3" xfId="6408"/>
    <cellStyle name="常规 2 5 14 4" xfId="6409"/>
    <cellStyle name="常规 2 5 15" xfId="6410"/>
    <cellStyle name="常规 2 5 15 2" xfId="6411"/>
    <cellStyle name="常规 2 5 15 3" xfId="6412"/>
    <cellStyle name="常规 2 5 15 4" xfId="6413"/>
    <cellStyle name="常规 2 5 16" xfId="6414"/>
    <cellStyle name="常规 2 5 16 2" xfId="6415"/>
    <cellStyle name="常规 2 5 16 3" xfId="6416"/>
    <cellStyle name="常规 2 5 16 4" xfId="6417"/>
    <cellStyle name="常规 2 5 17" xfId="6418"/>
    <cellStyle name="常规 2 5 17 2" xfId="6419"/>
    <cellStyle name="常规 2 5 17 3" xfId="6420"/>
    <cellStyle name="常规 2 5 17 4" xfId="6421"/>
    <cellStyle name="常规 2 5 18" xfId="6422"/>
    <cellStyle name="常规 2 5 18 2" xfId="6423"/>
    <cellStyle name="常规 2 5 18 3" xfId="6424"/>
    <cellStyle name="常规 2 5 18 4" xfId="6425"/>
    <cellStyle name="常规 2 5 19" xfId="6426"/>
    <cellStyle name="常规 2 5 2" xfId="6427"/>
    <cellStyle name="常规 2 5 2 2" xfId="6428"/>
    <cellStyle name="常规 2 5 2 2 2" xfId="6429"/>
    <cellStyle name="常规 2 5 2 3" xfId="6430"/>
    <cellStyle name="常规 2 5 2 3 2" xfId="6431"/>
    <cellStyle name="常规 2 5 2 4" xfId="6432"/>
    <cellStyle name="常规 2 5 2 4 2" xfId="6433"/>
    <cellStyle name="常规 2 5 2 5" xfId="6434"/>
    <cellStyle name="常规 2 5 2 6" xfId="6435"/>
    <cellStyle name="常规 2 5 20" xfId="6436"/>
    <cellStyle name="常规 2 5 21" xfId="6437"/>
    <cellStyle name="常规 2 5 22" xfId="6438"/>
    <cellStyle name="常规 2 5 3" xfId="6439"/>
    <cellStyle name="常规 2 5 3 2" xfId="6440"/>
    <cellStyle name="常规 2 5 3 3" xfId="6441"/>
    <cellStyle name="常规 2 5 3 4" xfId="6442"/>
    <cellStyle name="常规 2 5 3 5" xfId="6443"/>
    <cellStyle name="常规 2 5 3 6" xfId="6444"/>
    <cellStyle name="常规 2 5 4" xfId="6445"/>
    <cellStyle name="常规 2 5 4 2" xfId="6446"/>
    <cellStyle name="常规 2 5 4 3" xfId="6447"/>
    <cellStyle name="常规 2 5 4 4" xfId="6448"/>
    <cellStyle name="常规 2 5 4 5" xfId="6449"/>
    <cellStyle name="常规 2 5 4 6" xfId="6450"/>
    <cellStyle name="常规 2 5 5" xfId="6451"/>
    <cellStyle name="常规 2 5 5 2" xfId="6452"/>
    <cellStyle name="常规 2 5 5 3" xfId="6453"/>
    <cellStyle name="常规 2 5 5 4" xfId="6454"/>
    <cellStyle name="常规 2 5 5 5" xfId="6455"/>
    <cellStyle name="常规 2 5 6" xfId="6456"/>
    <cellStyle name="常规 2 5 6 2" xfId="6457"/>
    <cellStyle name="常规 2 5 6 3" xfId="6458"/>
    <cellStyle name="常规 2 5 6 4" xfId="6459"/>
    <cellStyle name="常规 2 5 7" xfId="6460"/>
    <cellStyle name="常规 2 5 7 2" xfId="6461"/>
    <cellStyle name="常规 2 5 7 3" xfId="6462"/>
    <cellStyle name="常规 2 5 7 4" xfId="6463"/>
    <cellStyle name="常规 2 5 8" xfId="6464"/>
    <cellStyle name="常规 2 5 8 2" xfId="6465"/>
    <cellStyle name="常规 2 5 8 3" xfId="6466"/>
    <cellStyle name="常规 2 5 8 4" xfId="6467"/>
    <cellStyle name="常规 2 5 9" xfId="6468"/>
    <cellStyle name="常规 2 5 9 2" xfId="6469"/>
    <cellStyle name="常规 2 5 9 3" xfId="6470"/>
    <cellStyle name="常规 2 5 9 4" xfId="6471"/>
    <cellStyle name="常规 2 6" xfId="6472"/>
    <cellStyle name="常规 2 6 10" xfId="6473"/>
    <cellStyle name="常规 2 6 2" xfId="6474"/>
    <cellStyle name="常规 2 6 2 2" xfId="6475"/>
    <cellStyle name="常规 2 6 2 3" xfId="6476"/>
    <cellStyle name="常规 2 6 2 4" xfId="6477"/>
    <cellStyle name="常规 2 6 2 5" xfId="6478"/>
    <cellStyle name="常规 2 6 2 6" xfId="6479"/>
    <cellStyle name="常规 2 6 3" xfId="6480"/>
    <cellStyle name="常规 2 6 3 2" xfId="6481"/>
    <cellStyle name="常规 2 6 3 3" xfId="6482"/>
    <cellStyle name="常规 2 6 3 4" xfId="6483"/>
    <cellStyle name="常规 2 6 3 5" xfId="6484"/>
    <cellStyle name="常规 2 6 3 6" xfId="6485"/>
    <cellStyle name="常规 2 6 4" xfId="6486"/>
    <cellStyle name="常规 2 6 4 2" xfId="6487"/>
    <cellStyle name="常规 2 6 5" xfId="6488"/>
    <cellStyle name="常规 2 6 6" xfId="6489"/>
    <cellStyle name="常规 2 6 7" xfId="6490"/>
    <cellStyle name="常规 2 6 8" xfId="6491"/>
    <cellStyle name="常规 2 6 9" xfId="6492"/>
    <cellStyle name="常规 2 7" xfId="6493"/>
    <cellStyle name="常规 2 7 10" xfId="6494"/>
    <cellStyle name="常规 2 7 2" xfId="6495"/>
    <cellStyle name="常规 2 7 2 2" xfId="6496"/>
    <cellStyle name="常规 2 7 2 3" xfId="6497"/>
    <cellStyle name="常规 2 7 2 4" xfId="6498"/>
    <cellStyle name="常规 2 7 2 5" xfId="6499"/>
    <cellStyle name="常规 2 7 2 6" xfId="6500"/>
    <cellStyle name="常规 2 7 3" xfId="6501"/>
    <cellStyle name="常规 2 7 3 2" xfId="6502"/>
    <cellStyle name="常规 2 7 4" xfId="6503"/>
    <cellStyle name="常规 2 7 4 2" xfId="6504"/>
    <cellStyle name="常规 2 7 5" xfId="6505"/>
    <cellStyle name="常规 2 7 6" xfId="6506"/>
    <cellStyle name="常规 2 7 7" xfId="6507"/>
    <cellStyle name="常规 2 7 8" xfId="6508"/>
    <cellStyle name="常规 2 7 9" xfId="6509"/>
    <cellStyle name="常规 2 8" xfId="6510"/>
    <cellStyle name="常规 2 8 2" xfId="6511"/>
    <cellStyle name="常规 2 8 3" xfId="6512"/>
    <cellStyle name="常规 2 8 4" xfId="6513"/>
    <cellStyle name="常规 2 8 5" xfId="6514"/>
    <cellStyle name="常规 2 8 6" xfId="6515"/>
    <cellStyle name="常规 2 9" xfId="6516"/>
    <cellStyle name="常规 2 9 2" xfId="6517"/>
    <cellStyle name="常规 2 9 3" xfId="6518"/>
    <cellStyle name="常规 2 9 4" xfId="6519"/>
    <cellStyle name="常规 2 9 5" xfId="6520"/>
    <cellStyle name="常规 2 9 6" xfId="6521"/>
    <cellStyle name="常规 20 2" xfId="6522"/>
    <cellStyle name="常规 20 2 2" xfId="6523"/>
    <cellStyle name="常规 20 2 2 2" xfId="6524"/>
    <cellStyle name="常规 20 2 2 3" xfId="6525"/>
    <cellStyle name="常规 20 2 2 4" xfId="6526"/>
    <cellStyle name="常规 20 2 3" xfId="6527"/>
    <cellStyle name="常规 20 2 3 2" xfId="6528"/>
    <cellStyle name="常规 20 2 3 3" xfId="6529"/>
    <cellStyle name="常规 20 2 3 4" xfId="6530"/>
    <cellStyle name="常规 20 2 4" xfId="6531"/>
    <cellStyle name="常规 20 2 5" xfId="6532"/>
    <cellStyle name="常规 20 2 6" xfId="6533"/>
    <cellStyle name="常规 20 3" xfId="6534"/>
    <cellStyle name="常规 20 3 2" xfId="6535"/>
    <cellStyle name="常规 20 3 2 2" xfId="6536"/>
    <cellStyle name="常规 20 3 2 3" xfId="6537"/>
    <cellStyle name="常规 20 3 2 4" xfId="6538"/>
    <cellStyle name="常规 20 3 3" xfId="6539"/>
    <cellStyle name="常规 20 3 3 2" xfId="6540"/>
    <cellStyle name="常规 20 3 3 3" xfId="6541"/>
    <cellStyle name="常规 20 3 3 4" xfId="6542"/>
    <cellStyle name="常规 20 3 4" xfId="6543"/>
    <cellStyle name="常规 20 3 5" xfId="6544"/>
    <cellStyle name="常规 20 3 6" xfId="6545"/>
    <cellStyle name="常规 20 4" xfId="6546"/>
    <cellStyle name="常规 20 4 2" xfId="6547"/>
    <cellStyle name="常规 20 4 3" xfId="6548"/>
    <cellStyle name="常规 20 4 4" xfId="6549"/>
    <cellStyle name="常规 20 5" xfId="6550"/>
    <cellStyle name="常规 20 5 2" xfId="6551"/>
    <cellStyle name="常规 20 5 3" xfId="6552"/>
    <cellStyle name="常规 20 5 4" xfId="6553"/>
    <cellStyle name="常规 20 6" xfId="6554"/>
    <cellStyle name="常规 20 7" xfId="6555"/>
    <cellStyle name="常规 20 8" xfId="6556"/>
    <cellStyle name="常规 21 2" xfId="6557"/>
    <cellStyle name="常规 21 3" xfId="6558"/>
    <cellStyle name="常规 21 4" xfId="6559"/>
    <cellStyle name="常规 21 5" xfId="6560"/>
    <cellStyle name="常规 22 2" xfId="6561"/>
    <cellStyle name="常规 22 3" xfId="6562"/>
    <cellStyle name="常规 22 4" xfId="6563"/>
    <cellStyle name="常规 22 5" xfId="6564"/>
    <cellStyle name="常规 23 2" xfId="6565"/>
    <cellStyle name="常规 23 3" xfId="6566"/>
    <cellStyle name="常规 23 4" xfId="6567"/>
    <cellStyle name="常规 23 5" xfId="6568"/>
    <cellStyle name="常规 24 2" xfId="6569"/>
    <cellStyle name="常规 24 3" xfId="6570"/>
    <cellStyle name="常规 24 4" xfId="6571"/>
    <cellStyle name="常规 25 2" xfId="6572"/>
    <cellStyle name="常规 25 3" xfId="6573"/>
    <cellStyle name="常规 25 4" xfId="6574"/>
    <cellStyle name="常规 26 2" xfId="6575"/>
    <cellStyle name="常规 26 3" xfId="6576"/>
    <cellStyle name="常规 26 4" xfId="6577"/>
    <cellStyle name="常规 27 2" xfId="6578"/>
    <cellStyle name="常规 27 3" xfId="6579"/>
    <cellStyle name="常规 27 4" xfId="6580"/>
    <cellStyle name="常规 28 2" xfId="6581"/>
    <cellStyle name="常规 28 3" xfId="6582"/>
    <cellStyle name="常规 28 4" xfId="6583"/>
    <cellStyle name="常规 29 2" xfId="6584"/>
    <cellStyle name="常规 29 3" xfId="6585"/>
    <cellStyle name="常规 29 4" xfId="6586"/>
    <cellStyle name="常规 3 10" xfId="6587"/>
    <cellStyle name="常规 3 10 2" xfId="6588"/>
    <cellStyle name="常规 3 10 3" xfId="6589"/>
    <cellStyle name="常规 3 10 4" xfId="6590"/>
    <cellStyle name="常规 3 10 5" xfId="6591"/>
    <cellStyle name="常规 3 11" xfId="6592"/>
    <cellStyle name="常规 3 11 2" xfId="6593"/>
    <cellStyle name="常规 3 11 3" xfId="6594"/>
    <cellStyle name="常规 3 11 4" xfId="6595"/>
    <cellStyle name="常规 3 11 5" xfId="6596"/>
    <cellStyle name="常规 3 12" xfId="6597"/>
    <cellStyle name="常规 3 12 2" xfId="6598"/>
    <cellStyle name="常规 3 12 3" xfId="6599"/>
    <cellStyle name="常规 3 12 4" xfId="6600"/>
    <cellStyle name="常规 3 12 5" xfId="6601"/>
    <cellStyle name="常规 3 13" xfId="6602"/>
    <cellStyle name="常规 3 13 2" xfId="6603"/>
    <cellStyle name="常规 3 13 3" xfId="6604"/>
    <cellStyle name="常规 3 13 4" xfId="6605"/>
    <cellStyle name="常规 3 13 5" xfId="6606"/>
    <cellStyle name="常规 3 14" xfId="6607"/>
    <cellStyle name="常规 3 14 2" xfId="6608"/>
    <cellStyle name="常规 3 14 3" xfId="6609"/>
    <cellStyle name="常规 3 14 4" xfId="6610"/>
    <cellStyle name="常规 3 14 5" xfId="6611"/>
    <cellStyle name="常规 3 15" xfId="6612"/>
    <cellStyle name="常规 3 15 2" xfId="6613"/>
    <cellStyle name="常规 3 15 3" xfId="6614"/>
    <cellStyle name="常规 3 15 4" xfId="6615"/>
    <cellStyle name="常规 3 16" xfId="6616"/>
    <cellStyle name="常规 3 16 2" xfId="6617"/>
    <cellStyle name="常规 3 16 3" xfId="6618"/>
    <cellStyle name="常规 3 16 4" xfId="6619"/>
    <cellStyle name="常规 3 16 5" xfId="6620"/>
    <cellStyle name="常规 3 17" xfId="6621"/>
    <cellStyle name="常规 3 17 2" xfId="6622"/>
    <cellStyle name="常规 3 17 3" xfId="6623"/>
    <cellStyle name="常规 3 17 4" xfId="6624"/>
    <cellStyle name="常规 3 18" xfId="6625"/>
    <cellStyle name="常规 3 18 2" xfId="6626"/>
    <cellStyle name="常规 3 18 3" xfId="6627"/>
    <cellStyle name="常规 3 18 4" xfId="6628"/>
    <cellStyle name="常规 3 19" xfId="6629"/>
    <cellStyle name="常规 3 19 2" xfId="6630"/>
    <cellStyle name="常规 3 19 3" xfId="6631"/>
    <cellStyle name="常规 3 19 4" xfId="6632"/>
    <cellStyle name="常规 3 2" xfId="6633"/>
    <cellStyle name="常规 3 2 10" xfId="6634"/>
    <cellStyle name="常规 3 2 10 2" xfId="6635"/>
    <cellStyle name="常规 3 2 10 3" xfId="6636"/>
    <cellStyle name="常规 3 2 10 4" xfId="6637"/>
    <cellStyle name="常规 3 2 11" xfId="6638"/>
    <cellStyle name="常规 3 2 11 2" xfId="6639"/>
    <cellStyle name="常规 3 2 11 3" xfId="6640"/>
    <cellStyle name="常规 3 2 11 4" xfId="6641"/>
    <cellStyle name="常规 3 2 12" xfId="6642"/>
    <cellStyle name="常规 3 2 12 2" xfId="6643"/>
    <cellStyle name="常规 3 2 12 3" xfId="6644"/>
    <cellStyle name="常规 3 2 12 4" xfId="6645"/>
    <cellStyle name="常规 3 2 13" xfId="6646"/>
    <cellStyle name="常规 3 2 13 2" xfId="6647"/>
    <cellStyle name="常规 3 2 13 3" xfId="6648"/>
    <cellStyle name="常规 3 2 13 4" xfId="6649"/>
    <cellStyle name="常规 3 2 14" xfId="6650"/>
    <cellStyle name="常规 3 2 14 2" xfId="6651"/>
    <cellStyle name="常规 3 2 14 3" xfId="6652"/>
    <cellStyle name="常规 3 2 14 4" xfId="6653"/>
    <cellStyle name="常规 3 2 15" xfId="6654"/>
    <cellStyle name="常规 3 2 15 2" xfId="6655"/>
    <cellStyle name="常规 3 2 15 3" xfId="6656"/>
    <cellStyle name="常规 3 2 15 4" xfId="6657"/>
    <cellStyle name="常规 3 2 16" xfId="6658"/>
    <cellStyle name="常规 3 2 16 2" xfId="6659"/>
    <cellStyle name="常规 3 2 16 3" xfId="6660"/>
    <cellStyle name="常规 3 2 16 4" xfId="6661"/>
    <cellStyle name="常规 3 2 17" xfId="6662"/>
    <cellStyle name="常规 3 2 17 2" xfId="6663"/>
    <cellStyle name="常规 3 2 17 3" xfId="6664"/>
    <cellStyle name="常规 3 2 17 4" xfId="6665"/>
    <cellStyle name="常规 3 2 18" xfId="6666"/>
    <cellStyle name="常规 3 2 18 2" xfId="6667"/>
    <cellStyle name="常规 3 2 18 3" xfId="6668"/>
    <cellStyle name="常规 3 2 18 4" xfId="6669"/>
    <cellStyle name="常规 3 2 19" xfId="6670"/>
    <cellStyle name="常规 3 2 19 2" xfId="6671"/>
    <cellStyle name="常规 3 2 19 3" xfId="6672"/>
    <cellStyle name="常规 3 2 19 4" xfId="6673"/>
    <cellStyle name="常规 3 2 2" xfId="6674"/>
    <cellStyle name="常规 3 2 2 2" xfId="6675"/>
    <cellStyle name="常规 3 2 2 2 2" xfId="6676"/>
    <cellStyle name="常规 3 2 2 2 2 2" xfId="6677"/>
    <cellStyle name="常规 3 2 2 2 2 3" xfId="6678"/>
    <cellStyle name="常规 3 2 2 2 2 4" xfId="6679"/>
    <cellStyle name="常规 3 2 2 2 2 5" xfId="6680"/>
    <cellStyle name="常规 3 2 2 2 3" xfId="6681"/>
    <cellStyle name="常规 3 2 2 2 3 2" xfId="6682"/>
    <cellStyle name="常规 3 2 2 2 3 3" xfId="6683"/>
    <cellStyle name="常规 3 2 2 2 3 4" xfId="6684"/>
    <cellStyle name="常规 3 2 2 2 4" xfId="6685"/>
    <cellStyle name="常规 3 2 2 2 5" xfId="6686"/>
    <cellStyle name="常规 3 2 2 2 6" xfId="6687"/>
    <cellStyle name="常规 3 2 2 2 7" xfId="6688"/>
    <cellStyle name="常规 3 2 2 3" xfId="6689"/>
    <cellStyle name="常规 3 2 2 3 2" xfId="6690"/>
    <cellStyle name="常规 3 2 2 3 3" xfId="6691"/>
    <cellStyle name="常规 3 2 2 3 4" xfId="6692"/>
    <cellStyle name="常规 3 2 2 3 5" xfId="6693"/>
    <cellStyle name="常规 3 2 2 3 6" xfId="6694"/>
    <cellStyle name="常规 3 2 2 4" xfId="6695"/>
    <cellStyle name="常规 3 2 2 4 2" xfId="6696"/>
    <cellStyle name="常规 3 2 2 4 3" xfId="6697"/>
    <cellStyle name="常规 3 2 2 4 4" xfId="6698"/>
    <cellStyle name="常规 3 2 2 4 5" xfId="6699"/>
    <cellStyle name="常规 3 2 2 4 6" xfId="6700"/>
    <cellStyle name="常规 3 2 2 5" xfId="6701"/>
    <cellStyle name="常规 3 2 2 5 2" xfId="6702"/>
    <cellStyle name="常规 3 2 2 5 3" xfId="6703"/>
    <cellStyle name="常规 3 2 2 5 4" xfId="6704"/>
    <cellStyle name="常规 3 2 2 5 5" xfId="6705"/>
    <cellStyle name="常规 3 2 2 6" xfId="6706"/>
    <cellStyle name="常规 3 2 2 7" xfId="6707"/>
    <cellStyle name="常规 3 2 2 8" xfId="6708"/>
    <cellStyle name="常规 3 2 2 9" xfId="6709"/>
    <cellStyle name="常规 3 2 20" xfId="6710"/>
    <cellStyle name="常规 3 2 20 2" xfId="6711"/>
    <cellStyle name="常规 3 2 20 3" xfId="6712"/>
    <cellStyle name="常规 3 2 20 4" xfId="6713"/>
    <cellStyle name="常规 3 2 21" xfId="6714"/>
    <cellStyle name="常规 3 2 21 2" xfId="6715"/>
    <cellStyle name="常规 3 2 21 3" xfId="6716"/>
    <cellStyle name="常规 3 2 21 4" xfId="6717"/>
    <cellStyle name="常规 3 2 22" xfId="6718"/>
    <cellStyle name="常规 3 2 22 2" xfId="6719"/>
    <cellStyle name="常规 3 2 22 3" xfId="6720"/>
    <cellStyle name="常规 3 2 22 4" xfId="6721"/>
    <cellStyle name="常规 3 2 23" xfId="6722"/>
    <cellStyle name="常规 3 2 23 2" xfId="6723"/>
    <cellStyle name="常规 3 2 23 3" xfId="6724"/>
    <cellStyle name="常规 3 2 23 4" xfId="6725"/>
    <cellStyle name="常规 3 2 24" xfId="6726"/>
    <cellStyle name="常规 3 2 24 2" xfId="6727"/>
    <cellStyle name="常规 3 2 24 3" xfId="6728"/>
    <cellStyle name="常规 3 2 24 4" xfId="6729"/>
    <cellStyle name="常规 3 2 25" xfId="6730"/>
    <cellStyle name="常规 3 2 25 2" xfId="6731"/>
    <cellStyle name="常规 3 2 25 3" xfId="6732"/>
    <cellStyle name="常规 3 2 25 4" xfId="6733"/>
    <cellStyle name="常规 3 2 26" xfId="6734"/>
    <cellStyle name="常规 3 2 27" xfId="6735"/>
    <cellStyle name="常规 3 2 28" xfId="6736"/>
    <cellStyle name="常规 3 2 29" xfId="6737"/>
    <cellStyle name="常规 3 2 3" xfId="6738"/>
    <cellStyle name="常规 3 2 3 2" xfId="6739"/>
    <cellStyle name="常规 3 2 3 2 2" xfId="6740"/>
    <cellStyle name="常规 3 2 3 2 3" xfId="6741"/>
    <cellStyle name="常规 3 2 3 2 4" xfId="6742"/>
    <cellStyle name="常规 3 2 3 3" xfId="6743"/>
    <cellStyle name="常规 3 2 3 4" xfId="6744"/>
    <cellStyle name="常规 3 2 3 5" xfId="6745"/>
    <cellStyle name="常规 3 2 4" xfId="6746"/>
    <cellStyle name="常规 3 2 4 2" xfId="6747"/>
    <cellStyle name="常规 3 2 4 2 2" xfId="6748"/>
    <cellStyle name="常规 3 2 4 2 3" xfId="6749"/>
    <cellStyle name="常规 3 2 4 2 4" xfId="6750"/>
    <cellStyle name="常规 3 2 4 2 5" xfId="6751"/>
    <cellStyle name="常规 3 2 4 3" xfId="6752"/>
    <cellStyle name="常规 3 2 4 3 2" xfId="6753"/>
    <cellStyle name="常规 3 2 4 3 3" xfId="6754"/>
    <cellStyle name="常规 3 2 4 3 4" xfId="6755"/>
    <cellStyle name="常规 3 2 4 4" xfId="6756"/>
    <cellStyle name="常规 3 2 4 5" xfId="6757"/>
    <cellStyle name="常规 3 2 4 6" xfId="6758"/>
    <cellStyle name="常规 3 2 5" xfId="6759"/>
    <cellStyle name="常规 3 2 5 2" xfId="6760"/>
    <cellStyle name="常规 3 2 5 2 2" xfId="6761"/>
    <cellStyle name="常规 3 2 5 2 3" xfId="6762"/>
    <cellStyle name="常规 3 2 5 2 4" xfId="6763"/>
    <cellStyle name="常规 3 2 5 2 5" xfId="6764"/>
    <cellStyle name="常规 3 2 5 3" xfId="6765"/>
    <cellStyle name="常规 3 2 5 3 2" xfId="6766"/>
    <cellStyle name="常规 3 2 5 3 3" xfId="6767"/>
    <cellStyle name="常规 3 2 5 3 4" xfId="6768"/>
    <cellStyle name="常规 3 2 5 4" xfId="6769"/>
    <cellStyle name="常规 3 2 5 5" xfId="6770"/>
    <cellStyle name="常规 3 2 5 6" xfId="6771"/>
    <cellStyle name="常规 3 2 6" xfId="6772"/>
    <cellStyle name="常规 3 2 6 2" xfId="6773"/>
    <cellStyle name="常规 3 2 6 3" xfId="6774"/>
    <cellStyle name="常规 3 2 6 4" xfId="6775"/>
    <cellStyle name="常规 3 2 7" xfId="6776"/>
    <cellStyle name="常规 3 2 7 2" xfId="6777"/>
    <cellStyle name="常规 3 2 7 3" xfId="6778"/>
    <cellStyle name="常规 3 2 7 4" xfId="6779"/>
    <cellStyle name="常规 3 2 8" xfId="6780"/>
    <cellStyle name="常规 3 2 8 2" xfId="6781"/>
    <cellStyle name="常规 3 2 8 3" xfId="6782"/>
    <cellStyle name="常规 3 2 8 4" xfId="6783"/>
    <cellStyle name="常规 3 2 9" xfId="6784"/>
    <cellStyle name="常规 3 2 9 2" xfId="6785"/>
    <cellStyle name="常规 3 2 9 3" xfId="6786"/>
    <cellStyle name="常规 3 2 9 4" xfId="6787"/>
    <cellStyle name="常规 3 20" xfId="6788"/>
    <cellStyle name="常规 3 20 2" xfId="6789"/>
    <cellStyle name="常规 3 20 3" xfId="6790"/>
    <cellStyle name="常规 3 20 4" xfId="6791"/>
    <cellStyle name="常规 3 21" xfId="6792"/>
    <cellStyle name="常规 3 21 2" xfId="6793"/>
    <cellStyle name="常规 3 21 3" xfId="6794"/>
    <cellStyle name="常规 3 21 4" xfId="6795"/>
    <cellStyle name="常规 3 22" xfId="6796"/>
    <cellStyle name="常规 3 22 2" xfId="6797"/>
    <cellStyle name="常规 3 22 3" xfId="6798"/>
    <cellStyle name="常规 3 22 4" xfId="6799"/>
    <cellStyle name="常规 3 23" xfId="6800"/>
    <cellStyle name="常规 3 23 2" xfId="6801"/>
    <cellStyle name="常规 3 23 3" xfId="6802"/>
    <cellStyle name="常规 3 23 4" xfId="6803"/>
    <cellStyle name="常规 3 24" xfId="6804"/>
    <cellStyle name="常规 3 24 2" xfId="6805"/>
    <cellStyle name="常规 3 24 3" xfId="6806"/>
    <cellStyle name="常规 3 24 4" xfId="6807"/>
    <cellStyle name="常规 3 25" xfId="6808"/>
    <cellStyle name="常规 3 25 2" xfId="6809"/>
    <cellStyle name="常规 3 25 3" xfId="6810"/>
    <cellStyle name="常规 3 25 4" xfId="6811"/>
    <cellStyle name="常规 3 26" xfId="6812"/>
    <cellStyle name="常规 3 26 2" xfId="6813"/>
    <cellStyle name="常规 3 26 3" xfId="6814"/>
    <cellStyle name="常规 3 26 4" xfId="6815"/>
    <cellStyle name="常规 3 27" xfId="6816"/>
    <cellStyle name="常规 3 27 2" xfId="6817"/>
    <cellStyle name="常规 3 27 3" xfId="6818"/>
    <cellStyle name="常规 3 27 4" xfId="6819"/>
    <cellStyle name="常规 3 28" xfId="6820"/>
    <cellStyle name="常规 3 28 2" xfId="6821"/>
    <cellStyle name="常规 3 28 3" xfId="6822"/>
    <cellStyle name="常规 3 28 4" xfId="6823"/>
    <cellStyle name="常规 3 29" xfId="6824"/>
    <cellStyle name="常规 3 29 2" xfId="6825"/>
    <cellStyle name="常规 3 29 3" xfId="6826"/>
    <cellStyle name="常规 3 29 4" xfId="6827"/>
    <cellStyle name="常规 3 3" xfId="6828"/>
    <cellStyle name="常规 3 3 10" xfId="6829"/>
    <cellStyle name="常规 3 3 10 2" xfId="6830"/>
    <cellStyle name="常规 3 3 10 3" xfId="6831"/>
    <cellStyle name="常规 3 3 10 4" xfId="6832"/>
    <cellStyle name="常规 3 3 11" xfId="6833"/>
    <cellStyle name="常规 3 3 11 2" xfId="6834"/>
    <cellStyle name="常规 3 3 11 3" xfId="6835"/>
    <cellStyle name="常规 3 3 11 4" xfId="6836"/>
    <cellStyle name="常规 3 3 12" xfId="6837"/>
    <cellStyle name="常规 3 3 12 2" xfId="6838"/>
    <cellStyle name="常规 3 3 12 3" xfId="6839"/>
    <cellStyle name="常规 3 3 12 4" xfId="6840"/>
    <cellStyle name="常规 3 3 13" xfId="6841"/>
    <cellStyle name="常规 3 3 13 2" xfId="6842"/>
    <cellStyle name="常规 3 3 13 3" xfId="6843"/>
    <cellStyle name="常规 3 3 13 4" xfId="6844"/>
    <cellStyle name="常规 3 3 14" xfId="6845"/>
    <cellStyle name="常规 3 3 14 2" xfId="6846"/>
    <cellStyle name="常规 3 3 14 3" xfId="6847"/>
    <cellStyle name="常规 3 3 14 4" xfId="6848"/>
    <cellStyle name="常规 3 3 15" xfId="6849"/>
    <cellStyle name="常规 3 3 15 2" xfId="6850"/>
    <cellStyle name="常规 3 3 15 3" xfId="6851"/>
    <cellStyle name="常规 3 3 15 4" xfId="6852"/>
    <cellStyle name="常规 3 3 16" xfId="6853"/>
    <cellStyle name="常规 3 3 16 2" xfId="6854"/>
    <cellStyle name="常规 3 3 16 3" xfId="6855"/>
    <cellStyle name="常规 3 3 16 4" xfId="6856"/>
    <cellStyle name="常规 3 3 17" xfId="6857"/>
    <cellStyle name="常规 3 3 17 2" xfId="6858"/>
    <cellStyle name="常规 3 3 17 3" xfId="6859"/>
    <cellStyle name="常规 3 3 17 4" xfId="6860"/>
    <cellStyle name="常规 3 3 18" xfId="6861"/>
    <cellStyle name="常规 3 3 18 2" xfId="6862"/>
    <cellStyle name="常规 3 3 18 3" xfId="6863"/>
    <cellStyle name="常规 3 3 18 4" xfId="6864"/>
    <cellStyle name="常规 3 3 19" xfId="6865"/>
    <cellStyle name="常规 3 3 19 2" xfId="6866"/>
    <cellStyle name="常规 3 3 19 3" xfId="6867"/>
    <cellStyle name="常规 3 3 19 4" xfId="6868"/>
    <cellStyle name="常规 3 3 2" xfId="6869"/>
    <cellStyle name="常规 3 3 2 2" xfId="6870"/>
    <cellStyle name="常规 3 3 2 2 2" xfId="6871"/>
    <cellStyle name="常规 3 3 2 2 2 2" xfId="6872"/>
    <cellStyle name="常规 3 3 2 2 2 3" xfId="6873"/>
    <cellStyle name="常规 3 3 2 2 2 4" xfId="6874"/>
    <cellStyle name="常规 3 3 2 2 2 5" xfId="6875"/>
    <cellStyle name="常规 3 3 2 2 3" xfId="6876"/>
    <cellStyle name="常规 3 3 2 2 3 2" xfId="6877"/>
    <cellStyle name="常规 3 3 2 2 3 3" xfId="6878"/>
    <cellStyle name="常规 3 3 2 2 3 4" xfId="6879"/>
    <cellStyle name="常规 3 3 2 2 4" xfId="6880"/>
    <cellStyle name="常规 3 3 2 2 5" xfId="6881"/>
    <cellStyle name="常规 3 3 2 2 6" xfId="6882"/>
    <cellStyle name="常规 3 3 2 2 7" xfId="6883"/>
    <cellStyle name="常规 3 3 2 3" xfId="6884"/>
    <cellStyle name="常规 3 3 2 3 2" xfId="6885"/>
    <cellStyle name="常规 3 3 2 3 3" xfId="6886"/>
    <cellStyle name="常规 3 3 2 3 4" xfId="6887"/>
    <cellStyle name="常规 3 3 2 3 5" xfId="6888"/>
    <cellStyle name="常规 3 3 2 4" xfId="6889"/>
    <cellStyle name="常规 3 3 2 4 2" xfId="6890"/>
    <cellStyle name="常规 3 3 2 4 3" xfId="6891"/>
    <cellStyle name="常规 3 3 2 4 4" xfId="6892"/>
    <cellStyle name="常规 3 3 2 4 5" xfId="6893"/>
    <cellStyle name="常规 3 3 2 5" xfId="6894"/>
    <cellStyle name="常规 3 3 2 5 2" xfId="6895"/>
    <cellStyle name="常规 3 3 2 5 3" xfId="6896"/>
    <cellStyle name="常规 3 3 2 5 4" xfId="6897"/>
    <cellStyle name="常规 3 3 2 6" xfId="6898"/>
    <cellStyle name="常规 3 3 2 7" xfId="6899"/>
    <cellStyle name="常规 3 3 2 8" xfId="6900"/>
    <cellStyle name="常规 3 3 2 9" xfId="6901"/>
    <cellStyle name="常规 3 3 20" xfId="6902"/>
    <cellStyle name="常规 3 3 20 2" xfId="6903"/>
    <cellStyle name="常规 3 3 20 3" xfId="6904"/>
    <cellStyle name="常规 3 3 20 4" xfId="6905"/>
    <cellStyle name="常规 3 3 21" xfId="6906"/>
    <cellStyle name="常规 3 3 21 2" xfId="6907"/>
    <cellStyle name="常规 3 3 21 3" xfId="6908"/>
    <cellStyle name="常规 3 3 21 4" xfId="6909"/>
    <cellStyle name="常规 3 3 22" xfId="6910"/>
    <cellStyle name="常规 3 3 22 2" xfId="6911"/>
    <cellStyle name="常规 3 3 22 3" xfId="6912"/>
    <cellStyle name="常规 3 3 22 4" xfId="6913"/>
    <cellStyle name="常规 3 3 23" xfId="6914"/>
    <cellStyle name="常规 3 3 23 2" xfId="6915"/>
    <cellStyle name="常规 3 3 23 3" xfId="6916"/>
    <cellStyle name="常规 3 3 23 4" xfId="6917"/>
    <cellStyle name="常规 3 3 24" xfId="6918"/>
    <cellStyle name="常规 3 3 24 2" xfId="6919"/>
    <cellStyle name="常规 3 3 24 3" xfId="6920"/>
    <cellStyle name="常规 3 3 24 4" xfId="6921"/>
    <cellStyle name="常规 3 3 25" xfId="6922"/>
    <cellStyle name="常规 3 3 25 2" xfId="6923"/>
    <cellStyle name="常规 3 3 25 3" xfId="6924"/>
    <cellStyle name="常规 3 3 25 4" xfId="6925"/>
    <cellStyle name="常规 3 3 26" xfId="6926"/>
    <cellStyle name="常规 3 3 27" xfId="6927"/>
    <cellStyle name="常规 3 3 28" xfId="6928"/>
    <cellStyle name="常规 3 3 29" xfId="6929"/>
    <cellStyle name="常规 3 3 3" xfId="6930"/>
    <cellStyle name="常规 3 3 3 2" xfId="6931"/>
    <cellStyle name="常规 3 3 3 2 2" xfId="6932"/>
    <cellStyle name="常规 3 3 3 2 3" xfId="6933"/>
    <cellStyle name="常规 3 3 3 2 4" xfId="6934"/>
    <cellStyle name="常规 3 3 3 3" xfId="6935"/>
    <cellStyle name="常规 3 3 3 4" xfId="6936"/>
    <cellStyle name="常规 3 3 3 5" xfId="6937"/>
    <cellStyle name="常规 3 3 3 6" xfId="6938"/>
    <cellStyle name="常规 3 3 4" xfId="6939"/>
    <cellStyle name="常规 3 3 4 2" xfId="6940"/>
    <cellStyle name="常规 3 3 4 2 2" xfId="6941"/>
    <cellStyle name="常规 3 3 4 2 3" xfId="6942"/>
    <cellStyle name="常规 3 3 4 2 4" xfId="6943"/>
    <cellStyle name="常规 3 3 4 2 5" xfId="6944"/>
    <cellStyle name="常规 3 3 4 3" xfId="6945"/>
    <cellStyle name="常规 3 3 4 3 2" xfId="6946"/>
    <cellStyle name="常规 3 3 4 3 3" xfId="6947"/>
    <cellStyle name="常规 3 3 4 3 4" xfId="6948"/>
    <cellStyle name="常规 3 3 4 4" xfId="6949"/>
    <cellStyle name="常规 3 3 4 5" xfId="6950"/>
    <cellStyle name="常规 3 3 4 6" xfId="6951"/>
    <cellStyle name="常规 3 3 4 7" xfId="6952"/>
    <cellStyle name="常规 3 3 5" xfId="6953"/>
    <cellStyle name="常规 3 3 5 2" xfId="6954"/>
    <cellStyle name="常规 3 3 5 2 2" xfId="6955"/>
    <cellStyle name="常规 3 3 5 2 3" xfId="6956"/>
    <cellStyle name="常规 3 3 5 2 4" xfId="6957"/>
    <cellStyle name="常规 3 3 5 2 5" xfId="6958"/>
    <cellStyle name="常规 3 3 5 3" xfId="6959"/>
    <cellStyle name="常规 3 3 5 3 2" xfId="6960"/>
    <cellStyle name="常规 3 3 5 3 3" xfId="6961"/>
    <cellStyle name="常规 3 3 5 3 4" xfId="6962"/>
    <cellStyle name="常规 3 3 5 4" xfId="6963"/>
    <cellStyle name="常规 3 3 5 5" xfId="6964"/>
    <cellStyle name="常规 3 3 5 6" xfId="6965"/>
    <cellStyle name="常规 3 3 5 7" xfId="6966"/>
    <cellStyle name="常规 3 3 6" xfId="6967"/>
    <cellStyle name="常规 3 3 6 2" xfId="6968"/>
    <cellStyle name="常规 3 3 6 3" xfId="6969"/>
    <cellStyle name="常规 3 3 6 4" xfId="6970"/>
    <cellStyle name="常规 3 3 7" xfId="6971"/>
    <cellStyle name="常规 3 3 7 2" xfId="6972"/>
    <cellStyle name="常规 3 3 7 3" xfId="6973"/>
    <cellStyle name="常规 3 3 7 4" xfId="6974"/>
    <cellStyle name="常规 3 3 8" xfId="6975"/>
    <cellStyle name="常规 3 3 8 2" xfId="6976"/>
    <cellStyle name="常规 3 3 8 3" xfId="6977"/>
    <cellStyle name="常规 3 3 8 4" xfId="6978"/>
    <cellStyle name="常规 3 3 9" xfId="6979"/>
    <cellStyle name="常规 3 3 9 2" xfId="6980"/>
    <cellStyle name="常规 3 3 9 3" xfId="6981"/>
    <cellStyle name="常规 3 3 9 4" xfId="6982"/>
    <cellStyle name="常规 3 30" xfId="6983"/>
    <cellStyle name="常规 3 30 2" xfId="6984"/>
    <cellStyle name="常规 3 30 3" xfId="6985"/>
    <cellStyle name="常规 3 30 4" xfId="6986"/>
    <cellStyle name="常规 3 31" xfId="6987"/>
    <cellStyle name="常规 3 31 2" xfId="6988"/>
    <cellStyle name="常规 3 31 3" xfId="6989"/>
    <cellStyle name="常规 3 31 4" xfId="6990"/>
    <cellStyle name="常规 3 32" xfId="6991"/>
    <cellStyle name="常规 3 32 2" xfId="6992"/>
    <cellStyle name="常规 3 32 3" xfId="6993"/>
    <cellStyle name="常规 3 32 4" xfId="6994"/>
    <cellStyle name="常规 3 33" xfId="6995"/>
    <cellStyle name="常规 3 34" xfId="6996"/>
    <cellStyle name="常规 3 35" xfId="6997"/>
    <cellStyle name="常规 3 36" xfId="6998"/>
    <cellStyle name="常规 3 4" xfId="6999"/>
    <cellStyle name="常规 3 4 10" xfId="7000"/>
    <cellStyle name="常规 3 4 2" xfId="7001"/>
    <cellStyle name="常规 3 4 2 2" xfId="7002"/>
    <cellStyle name="常规 3 4 2 2 2" xfId="7003"/>
    <cellStyle name="常规 3 4 2 2 3" xfId="7004"/>
    <cellStyle name="常规 3 4 2 2 4" xfId="7005"/>
    <cellStyle name="常规 3 4 2 2 5" xfId="7006"/>
    <cellStyle name="常规 3 4 2 3" xfId="7007"/>
    <cellStyle name="常规 3 4 2 3 2" xfId="7008"/>
    <cellStyle name="常规 3 4 2 3 3" xfId="7009"/>
    <cellStyle name="常规 3 4 2 3 4" xfId="7010"/>
    <cellStyle name="常规 3 4 2 4" xfId="7011"/>
    <cellStyle name="常规 3 4 2 5" xfId="7012"/>
    <cellStyle name="常规 3 4 2 6" xfId="7013"/>
    <cellStyle name="常规 3 4 2 7" xfId="7014"/>
    <cellStyle name="常规 3 4 3" xfId="7015"/>
    <cellStyle name="常规 3 4 3 2" xfId="7016"/>
    <cellStyle name="常规 3 4 3 3" xfId="7017"/>
    <cellStyle name="常规 3 4 3 4" xfId="7018"/>
    <cellStyle name="常规 3 4 3 5" xfId="7019"/>
    <cellStyle name="常规 3 4 3 6" xfId="7020"/>
    <cellStyle name="常规 3 4 4" xfId="7021"/>
    <cellStyle name="常规 3 4 4 2" xfId="7022"/>
    <cellStyle name="常规 3 4 4 3" xfId="7023"/>
    <cellStyle name="常规 3 4 4 4" xfId="7024"/>
    <cellStyle name="常规 3 4 4 5" xfId="7025"/>
    <cellStyle name="常规 3 4 4 6" xfId="7026"/>
    <cellStyle name="常规 3 4 5" xfId="7027"/>
    <cellStyle name="常规 3 4 5 2" xfId="7028"/>
    <cellStyle name="常规 3 4 5 3" xfId="7029"/>
    <cellStyle name="常规 3 4 5 4" xfId="7030"/>
    <cellStyle name="常规 3 4 5 5" xfId="7031"/>
    <cellStyle name="常规 3 4 6" xfId="7032"/>
    <cellStyle name="常规 3 4 7" xfId="7033"/>
    <cellStyle name="常规 3 4 8" xfId="7034"/>
    <cellStyle name="常规 3 4 9" xfId="7035"/>
    <cellStyle name="常规 3 5" xfId="7036"/>
    <cellStyle name="常规 3 5 2" xfId="7037"/>
    <cellStyle name="常规 3 5 2 2" xfId="7038"/>
    <cellStyle name="常规 3 5 2 3" xfId="7039"/>
    <cellStyle name="常规 3 5 2 4" xfId="7040"/>
    <cellStyle name="常规 3 5 2 5" xfId="7041"/>
    <cellStyle name="常规 3 5 3" xfId="7042"/>
    <cellStyle name="常规 3 5 3 2" xfId="7043"/>
    <cellStyle name="常规 3 5 3 3" xfId="7044"/>
    <cellStyle name="常规 3 5 3 4" xfId="7045"/>
    <cellStyle name="常规 3 5 4" xfId="7046"/>
    <cellStyle name="常规 3 5 5" xfId="7047"/>
    <cellStyle name="常规 3 5 6" xfId="7048"/>
    <cellStyle name="常规 3 5 7" xfId="7049"/>
    <cellStyle name="常规 3 6" xfId="7050"/>
    <cellStyle name="常规 3 6 2" xfId="7051"/>
    <cellStyle name="常规 3 6 2 2" xfId="7052"/>
    <cellStyle name="常规 3 6 2 3" xfId="7053"/>
    <cellStyle name="常规 3 6 2 4" xfId="7054"/>
    <cellStyle name="常规 3 6 3" xfId="7055"/>
    <cellStyle name="常规 3 6 3 2" xfId="7056"/>
    <cellStyle name="常规 3 6 3 3" xfId="7057"/>
    <cellStyle name="常规 3 6 3 4" xfId="7058"/>
    <cellStyle name="常规 3 6 4" xfId="7059"/>
    <cellStyle name="常规 3 6 4 2" xfId="7060"/>
    <cellStyle name="常规 3 6 4 3" xfId="7061"/>
    <cellStyle name="常规 3 6 4 4" xfId="7062"/>
    <cellStyle name="常规 3 6 5" xfId="7063"/>
    <cellStyle name="常规 3 6 6" xfId="7064"/>
    <cellStyle name="常规 3 6 7" xfId="7065"/>
    <cellStyle name="常规 3 7" xfId="7066"/>
    <cellStyle name="常规 3 7 2" xfId="7067"/>
    <cellStyle name="常规 3 7 2 2" xfId="7068"/>
    <cellStyle name="常规 3 7 2 3" xfId="7069"/>
    <cellStyle name="常规 3 7 2 4" xfId="7070"/>
    <cellStyle name="常规 3 7 2 5" xfId="7071"/>
    <cellStyle name="常规 3 7 3" xfId="7072"/>
    <cellStyle name="常规 3 7 3 2" xfId="7073"/>
    <cellStyle name="常规 3 7 3 3" xfId="7074"/>
    <cellStyle name="常规 3 7 3 4" xfId="7075"/>
    <cellStyle name="常规 3 7 4" xfId="7076"/>
    <cellStyle name="常规 3 7 5" xfId="7077"/>
    <cellStyle name="常规 3 7 6" xfId="7078"/>
    <cellStyle name="常规 3 8" xfId="7079"/>
    <cellStyle name="常规 3 8 2" xfId="7080"/>
    <cellStyle name="常规 3 8 3" xfId="7081"/>
    <cellStyle name="常规 3 8 4" xfId="7082"/>
    <cellStyle name="常规 3 8 5" xfId="7083"/>
    <cellStyle name="常规 3 9" xfId="7084"/>
    <cellStyle name="常规 3 9 2" xfId="7085"/>
    <cellStyle name="常规 3 9 3" xfId="7086"/>
    <cellStyle name="常规 3 9 4" xfId="7087"/>
    <cellStyle name="常规 3 9 5" xfId="7088"/>
    <cellStyle name="常规 30 2" xfId="7089"/>
    <cellStyle name="常规 30 3" xfId="7090"/>
    <cellStyle name="常规 30 4" xfId="7091"/>
    <cellStyle name="常规 31 2" xfId="7092"/>
    <cellStyle name="常规 31 3" xfId="7093"/>
    <cellStyle name="常规 31 4" xfId="7094"/>
    <cellStyle name="常规 31 5" xfId="7095"/>
    <cellStyle name="常规 32 2" xfId="7096"/>
    <cellStyle name="常规 32 3" xfId="7097"/>
    <cellStyle name="常规 32 4" xfId="7098"/>
    <cellStyle name="常规 32 5" xfId="7099"/>
    <cellStyle name="常规 33" xfId="7100"/>
    <cellStyle name="常规 33 2" xfId="7101"/>
    <cellStyle name="常规 33 3" xfId="7102"/>
    <cellStyle name="常规 33 4" xfId="7103"/>
    <cellStyle name="常规 34" xfId="7104"/>
    <cellStyle name="常规 34 2" xfId="7105"/>
    <cellStyle name="常规 34 3" xfId="7106"/>
    <cellStyle name="常规 34 4" xfId="7107"/>
    <cellStyle name="常规 35" xfId="7108"/>
    <cellStyle name="常规 35 2" xfId="7109"/>
    <cellStyle name="常规 35 3" xfId="7110"/>
    <cellStyle name="常规 35 4" xfId="7111"/>
    <cellStyle name="常规 36" xfId="7112"/>
    <cellStyle name="常规 36 2" xfId="7113"/>
    <cellStyle name="常规 36 3" xfId="7114"/>
    <cellStyle name="常规 36 4" xfId="7115"/>
    <cellStyle name="常规 37" xfId="7116"/>
    <cellStyle name="常规 37 2" xfId="7117"/>
    <cellStyle name="常规 37 3" xfId="7118"/>
    <cellStyle name="常规 37 4" xfId="7119"/>
    <cellStyle name="常规 38" xfId="7120"/>
    <cellStyle name="常规 38 2" xfId="7121"/>
    <cellStyle name="常规 38 3" xfId="7122"/>
    <cellStyle name="常规 38 4" xfId="7123"/>
    <cellStyle name="常规 39" xfId="7124"/>
    <cellStyle name="常规 39 2" xfId="7125"/>
    <cellStyle name="常规 39 3" xfId="7126"/>
    <cellStyle name="常规 39 4" xfId="7127"/>
    <cellStyle name="常规 4" xfId="7128"/>
    <cellStyle name="常规 4 10" xfId="7129"/>
    <cellStyle name="常规 4 10 2" xfId="7130"/>
    <cellStyle name="常规 4 10 3" xfId="7131"/>
    <cellStyle name="常规 4 10 4" xfId="7132"/>
    <cellStyle name="常规 4 10 5" xfId="7133"/>
    <cellStyle name="常规 4 11" xfId="7134"/>
    <cellStyle name="常规 4 11 2" xfId="7135"/>
    <cellStyle name="常规 4 11 3" xfId="7136"/>
    <cellStyle name="常规 4 11 4" xfId="7137"/>
    <cellStyle name="常规 4 11 5" xfId="7138"/>
    <cellStyle name="常规 4 12" xfId="7139"/>
    <cellStyle name="常规 4 12 2" xfId="7140"/>
    <cellStyle name="常规 4 12 3" xfId="7141"/>
    <cellStyle name="常规 4 12 4" xfId="7142"/>
    <cellStyle name="常规 4 13" xfId="7143"/>
    <cellStyle name="常规 4 13 2" xfId="7144"/>
    <cellStyle name="常规 4 13 3" xfId="7145"/>
    <cellStyle name="常规 4 13 4" xfId="7146"/>
    <cellStyle name="常规 4 14" xfId="7147"/>
    <cellStyle name="常规 4 14 2" xfId="7148"/>
    <cellStyle name="常规 4 14 3" xfId="7149"/>
    <cellStyle name="常规 4 14 4" xfId="7150"/>
    <cellStyle name="常规 4 15" xfId="7151"/>
    <cellStyle name="常规 4 15 2" xfId="7152"/>
    <cellStyle name="常规 4 15 3" xfId="7153"/>
    <cellStyle name="常规 4 15 4" xfId="7154"/>
    <cellStyle name="常规 4 16" xfId="7155"/>
    <cellStyle name="常规 4 16 2" xfId="7156"/>
    <cellStyle name="常规 4 16 3" xfId="7157"/>
    <cellStyle name="常规 4 16 4" xfId="7158"/>
    <cellStyle name="常规 4 17" xfId="7159"/>
    <cellStyle name="常规 4 17 2" xfId="7160"/>
    <cellStyle name="常规 4 17 3" xfId="7161"/>
    <cellStyle name="常规 4 17 4" xfId="7162"/>
    <cellStyle name="常规 4 18" xfId="7163"/>
    <cellStyle name="常规 4 18 2" xfId="7164"/>
    <cellStyle name="常规 4 18 3" xfId="7165"/>
    <cellStyle name="常规 4 18 4" xfId="7166"/>
    <cellStyle name="常规 4 19" xfId="7167"/>
    <cellStyle name="常规 4 19 2" xfId="7168"/>
    <cellStyle name="常规 4 19 3" xfId="7169"/>
    <cellStyle name="常规 4 19 4" xfId="7170"/>
    <cellStyle name="常规 4 2" xfId="7171"/>
    <cellStyle name="常规 4 2 10" xfId="7172"/>
    <cellStyle name="常规 4 2 10 2" xfId="7173"/>
    <cellStyle name="常规 4 2 10 3" xfId="7174"/>
    <cellStyle name="常规 4 2 10 4" xfId="7175"/>
    <cellStyle name="常规 4 2 11" xfId="7176"/>
    <cellStyle name="常规 4 2 11 2" xfId="7177"/>
    <cellStyle name="常规 4 2 11 3" xfId="7178"/>
    <cellStyle name="常规 4 2 11 4" xfId="7179"/>
    <cellStyle name="常规 4 2 12" xfId="7180"/>
    <cellStyle name="常规 4 2 12 2" xfId="7181"/>
    <cellStyle name="常规 4 2 12 3" xfId="7182"/>
    <cellStyle name="常规 4 2 12 4" xfId="7183"/>
    <cellStyle name="常规 4 2 13" xfId="7184"/>
    <cellStyle name="常规 4 2 13 2" xfId="7185"/>
    <cellStyle name="常规 4 2 13 3" xfId="7186"/>
    <cellStyle name="常规 4 2 13 4" xfId="7187"/>
    <cellStyle name="常规 4 2 14" xfId="7188"/>
    <cellStyle name="常规 4 2 14 2" xfId="7189"/>
    <cellStyle name="常规 4 2 14 3" xfId="7190"/>
    <cellStyle name="常规 4 2 14 4" xfId="7191"/>
    <cellStyle name="常规 4 2 15" xfId="7192"/>
    <cellStyle name="常规 4 2 15 2" xfId="7193"/>
    <cellStyle name="常规 4 2 15 3" xfId="7194"/>
    <cellStyle name="常规 4 2 15 4" xfId="7195"/>
    <cellStyle name="常规 4 2 16" xfId="7196"/>
    <cellStyle name="常规 4 2 16 2" xfId="7197"/>
    <cellStyle name="常规 4 2 16 3" xfId="7198"/>
    <cellStyle name="常规 4 2 16 4" xfId="7199"/>
    <cellStyle name="常规 4 2 17" xfId="7200"/>
    <cellStyle name="常规 4 2 17 2" xfId="7201"/>
    <cellStyle name="常规 4 2 17 3" xfId="7202"/>
    <cellStyle name="常规 4 2 17 4" xfId="7203"/>
    <cellStyle name="常规 4 2 18" xfId="7204"/>
    <cellStyle name="常规 4 2 18 2" xfId="7205"/>
    <cellStyle name="常规 4 2 18 3" xfId="7206"/>
    <cellStyle name="常规 4 2 18 4" xfId="7207"/>
    <cellStyle name="常规 4 2 19" xfId="7208"/>
    <cellStyle name="常规 4 2 19 2" xfId="7209"/>
    <cellStyle name="常规 4 2 19 3" xfId="7210"/>
    <cellStyle name="常规 4 2 19 4" xfId="7211"/>
    <cellStyle name="常规 4 2 2" xfId="7212"/>
    <cellStyle name="常规 4 2 2 2" xfId="7213"/>
    <cellStyle name="常规 4 2 2 2 2" xfId="7214"/>
    <cellStyle name="常规 4 2 2 2 2 2" xfId="7215"/>
    <cellStyle name="常规 4 2 2 2 2 3" xfId="7216"/>
    <cellStyle name="常规 4 2 2 2 2 4" xfId="7217"/>
    <cellStyle name="常规 4 2 2 2 2 5" xfId="7218"/>
    <cellStyle name="常规 4 2 2 2 3" xfId="7219"/>
    <cellStyle name="常规 4 2 2 2 3 2" xfId="7220"/>
    <cellStyle name="常规 4 2 2 2 3 3" xfId="7221"/>
    <cellStyle name="常规 4 2 2 2 3 4" xfId="7222"/>
    <cellStyle name="常规 4 2 2 2 4" xfId="7223"/>
    <cellStyle name="常规 4 2 2 2 5" xfId="7224"/>
    <cellStyle name="常规 4 2 2 2 6" xfId="7225"/>
    <cellStyle name="常规 4 2 2 2 7" xfId="7226"/>
    <cellStyle name="常规 4 2 2 3" xfId="7227"/>
    <cellStyle name="常规 4 2 2 3 2" xfId="7228"/>
    <cellStyle name="常规 4 2 2 3 3" xfId="7229"/>
    <cellStyle name="常规 4 2 2 3 4" xfId="7230"/>
    <cellStyle name="常规 4 2 2 3 5" xfId="7231"/>
    <cellStyle name="常规 4 2 2 4" xfId="7232"/>
    <cellStyle name="常规 4 2 2 4 2" xfId="7233"/>
    <cellStyle name="常规 4 2 2 4 3" xfId="7234"/>
    <cellStyle name="常规 4 2 2 4 4" xfId="7235"/>
    <cellStyle name="常规 4 2 2 4 5" xfId="7236"/>
    <cellStyle name="常规 4 2 2 5" xfId="7237"/>
    <cellStyle name="常规 4 2 2 5 2" xfId="7238"/>
    <cellStyle name="常规 4 2 2 5 3" xfId="7239"/>
    <cellStyle name="常规 4 2 2 5 4" xfId="7240"/>
    <cellStyle name="常规 4 2 2 6" xfId="7241"/>
    <cellStyle name="常规 4 2 2 7" xfId="7242"/>
    <cellStyle name="常规 4 2 2 8" xfId="7243"/>
    <cellStyle name="常规 4 2 2 9" xfId="7244"/>
    <cellStyle name="常规 4 2 20" xfId="7245"/>
    <cellStyle name="常规 4 2 20 2" xfId="7246"/>
    <cellStyle name="常规 4 2 20 3" xfId="7247"/>
    <cellStyle name="常规 4 2 20 4" xfId="7248"/>
    <cellStyle name="常规 4 2 21" xfId="7249"/>
    <cellStyle name="常规 4 2 21 2" xfId="7250"/>
    <cellStyle name="常规 4 2 21 3" xfId="7251"/>
    <cellStyle name="常规 4 2 21 4" xfId="7252"/>
    <cellStyle name="常规 4 2 22" xfId="7253"/>
    <cellStyle name="常规 4 2 22 2" xfId="7254"/>
    <cellStyle name="常规 4 2 22 3" xfId="7255"/>
    <cellStyle name="常规 4 2 22 4" xfId="7256"/>
    <cellStyle name="常规 4 2 23" xfId="7257"/>
    <cellStyle name="常规 4 2 23 2" xfId="7258"/>
    <cellStyle name="常规 4 2 23 3" xfId="7259"/>
    <cellStyle name="常规 4 2 23 4" xfId="7260"/>
    <cellStyle name="常规 4 2 24" xfId="7261"/>
    <cellStyle name="常规 4 2 24 2" xfId="7262"/>
    <cellStyle name="常规 4 2 24 3" xfId="7263"/>
    <cellStyle name="常规 4 2 24 4" xfId="7264"/>
    <cellStyle name="常规 4 2 25" xfId="7265"/>
    <cellStyle name="常规 4 2 25 2" xfId="7266"/>
    <cellStyle name="常规 4 2 25 3" xfId="7267"/>
    <cellStyle name="常规 4 2 25 4" xfId="7268"/>
    <cellStyle name="常规 4 2 26" xfId="7269"/>
    <cellStyle name="常规 4 2 27" xfId="7270"/>
    <cellStyle name="常规 4 2 28" xfId="7271"/>
    <cellStyle name="常规 4 2 29" xfId="7272"/>
    <cellStyle name="常规 4 2 3" xfId="7273"/>
    <cellStyle name="常规 4 2 3 2" xfId="7274"/>
    <cellStyle name="常规 4 2 3 2 2" xfId="7275"/>
    <cellStyle name="常规 4 2 3 2 3" xfId="7276"/>
    <cellStyle name="常规 4 2 3 2 4" xfId="7277"/>
    <cellStyle name="常规 4 2 3 3" xfId="7278"/>
    <cellStyle name="常规 4 2 3 4" xfId="7279"/>
    <cellStyle name="常规 4 2 3 5" xfId="7280"/>
    <cellStyle name="常规 4 2 3 6" xfId="7281"/>
    <cellStyle name="常规 4 2 4" xfId="7282"/>
    <cellStyle name="常规 4 2 4 2" xfId="7283"/>
    <cellStyle name="常规 4 2 4 2 2" xfId="7284"/>
    <cellStyle name="常规 4 2 4 2 3" xfId="7285"/>
    <cellStyle name="常规 4 2 4 2 4" xfId="7286"/>
    <cellStyle name="常规 4 2 4 2 5" xfId="7287"/>
    <cellStyle name="常规 4 2 4 3" xfId="7288"/>
    <cellStyle name="常规 4 2 4 3 2" xfId="7289"/>
    <cellStyle name="常规 4 2 4 3 3" xfId="7290"/>
    <cellStyle name="常规 4 2 4 3 4" xfId="7291"/>
    <cellStyle name="常规 4 2 4 4" xfId="7292"/>
    <cellStyle name="常规 4 2 4 5" xfId="7293"/>
    <cellStyle name="常规 4 2 4 6" xfId="7294"/>
    <cellStyle name="常规 4 2 4 7" xfId="7295"/>
    <cellStyle name="常规 4 2 5" xfId="7296"/>
    <cellStyle name="常规 4 2 5 2" xfId="7297"/>
    <cellStyle name="常规 4 2 5 2 2" xfId="7298"/>
    <cellStyle name="常规 4 2 5 2 3" xfId="7299"/>
    <cellStyle name="常规 4 2 5 2 4" xfId="7300"/>
    <cellStyle name="常规 4 2 5 2 5" xfId="7301"/>
    <cellStyle name="常规 4 2 5 3" xfId="7302"/>
    <cellStyle name="常规 4 2 5 3 2" xfId="7303"/>
    <cellStyle name="常规 4 2 5 3 3" xfId="7304"/>
    <cellStyle name="常规 4 2 5 3 4" xfId="7305"/>
    <cellStyle name="常规 4 2 5 4" xfId="7306"/>
    <cellStyle name="常规 4 2 5 5" xfId="7307"/>
    <cellStyle name="常规 4 2 5 6" xfId="7308"/>
    <cellStyle name="常规 4 2 5 7" xfId="7309"/>
    <cellStyle name="常规 4 2 6" xfId="7310"/>
    <cellStyle name="常规 4 2 6 2" xfId="7311"/>
    <cellStyle name="常规 4 2 6 3" xfId="7312"/>
    <cellStyle name="常规 4 2 6 4" xfId="7313"/>
    <cellStyle name="常规 4 2 7" xfId="7314"/>
    <cellStyle name="常规 4 2 7 2" xfId="7315"/>
    <cellStyle name="常规 4 2 7 3" xfId="7316"/>
    <cellStyle name="常规 4 2 7 4" xfId="7317"/>
    <cellStyle name="常规 4 2 8" xfId="7318"/>
    <cellStyle name="常规 4 2 8 2" xfId="7319"/>
    <cellStyle name="常规 4 2 8 3" xfId="7320"/>
    <cellStyle name="常规 4 2 8 4" xfId="7321"/>
    <cellStyle name="常规 4 2 9" xfId="7322"/>
    <cellStyle name="常规 4 2 9 2" xfId="7323"/>
    <cellStyle name="常规 4 2 9 3" xfId="7324"/>
    <cellStyle name="常规 4 2 9 4" xfId="7325"/>
    <cellStyle name="常规 4 20" xfId="7326"/>
    <cellStyle name="常规 4 20 2" xfId="7327"/>
    <cellStyle name="常规 4 20 3" xfId="7328"/>
    <cellStyle name="常规 4 20 4" xfId="7329"/>
    <cellStyle name="常规 4 21" xfId="7330"/>
    <cellStyle name="常规 4 21 2" xfId="7331"/>
    <cellStyle name="常规 4 21 3" xfId="7332"/>
    <cellStyle name="常规 4 21 4" xfId="7333"/>
    <cellStyle name="常规 4 22" xfId="7334"/>
    <cellStyle name="常规 4 22 2" xfId="7335"/>
    <cellStyle name="常规 4 22 3" xfId="7336"/>
    <cellStyle name="常规 4 22 4" xfId="7337"/>
    <cellStyle name="常规 4 23" xfId="7338"/>
    <cellStyle name="常规 4 23 2" xfId="7339"/>
    <cellStyle name="常规 4 23 3" xfId="7340"/>
    <cellStyle name="常规 4 23 4" xfId="7341"/>
    <cellStyle name="常规 4 24" xfId="7342"/>
    <cellStyle name="常规 4 24 2" xfId="7343"/>
    <cellStyle name="常规 4 24 3" xfId="7344"/>
    <cellStyle name="常规 4 24 4" xfId="7345"/>
    <cellStyle name="常规 4 25" xfId="7346"/>
    <cellStyle name="常规 4 25 2" xfId="7347"/>
    <cellStyle name="常规 4 25 3" xfId="7348"/>
    <cellStyle name="常规 4 25 4" xfId="7349"/>
    <cellStyle name="常规 4 26" xfId="7350"/>
    <cellStyle name="常规 4 26 2" xfId="7351"/>
    <cellStyle name="常规 4 26 3" xfId="7352"/>
    <cellStyle name="常规 4 26 4" xfId="7353"/>
    <cellStyle name="常规 4 27" xfId="7354"/>
    <cellStyle name="常规 4 27 2" xfId="7355"/>
    <cellStyle name="常规 4 27 3" xfId="7356"/>
    <cellStyle name="常规 4 27 4" xfId="7357"/>
    <cellStyle name="常规 4 28" xfId="7358"/>
    <cellStyle name="常规 4 28 2" xfId="7359"/>
    <cellStyle name="常规 4 28 3" xfId="7360"/>
    <cellStyle name="常规 4 28 4" xfId="7361"/>
    <cellStyle name="常规 4 29" xfId="7362"/>
    <cellStyle name="常规 4 29 2" xfId="7363"/>
    <cellStyle name="常规 4 29 3" xfId="7364"/>
    <cellStyle name="常规 4 29 4" xfId="7365"/>
    <cellStyle name="常规 4 3" xfId="7366"/>
    <cellStyle name="常规 4 3 10" xfId="7367"/>
    <cellStyle name="常规 4 3 11" xfId="7368"/>
    <cellStyle name="常规 4 3 12" xfId="7369"/>
    <cellStyle name="常规 4 3 13" xfId="7370"/>
    <cellStyle name="常规 4 3 2" xfId="7371"/>
    <cellStyle name="常规 4 3 2 2" xfId="7372"/>
    <cellStyle name="常规 4 3 2 2 2" xfId="7373"/>
    <cellStyle name="常规 4 3 2 2 2 2" xfId="7374"/>
    <cellStyle name="常规 4 3 2 2 2 3" xfId="7375"/>
    <cellStyle name="常规 4 3 2 2 2 4" xfId="7376"/>
    <cellStyle name="常规 4 3 2 2 2 5" xfId="7377"/>
    <cellStyle name="常规 4 3 2 2 3" xfId="7378"/>
    <cellStyle name="常规 4 3 2 2 3 2" xfId="7379"/>
    <cellStyle name="常规 4 3 2 2 3 3" xfId="7380"/>
    <cellStyle name="常规 4 3 2 2 3 4" xfId="7381"/>
    <cellStyle name="常规 4 3 2 2 4" xfId="7382"/>
    <cellStyle name="常规 4 3 2 2 5" xfId="7383"/>
    <cellStyle name="常规 4 3 2 2 6" xfId="7384"/>
    <cellStyle name="常规 4 3 2 3" xfId="7385"/>
    <cellStyle name="常规 4 3 2 3 2" xfId="7386"/>
    <cellStyle name="常规 4 3 2 3 3" xfId="7387"/>
    <cellStyle name="常规 4 3 2 3 4" xfId="7388"/>
    <cellStyle name="常规 4 3 2 4" xfId="7389"/>
    <cellStyle name="常规 4 3 2 4 2" xfId="7390"/>
    <cellStyle name="常规 4 3 2 4 3" xfId="7391"/>
    <cellStyle name="常规 4 3 2 4 4" xfId="7392"/>
    <cellStyle name="常规 4 3 2 5" xfId="7393"/>
    <cellStyle name="常规 4 3 2 5 2" xfId="7394"/>
    <cellStyle name="常规 4 3 2 5 3" xfId="7395"/>
    <cellStyle name="常规 4 3 2 5 4" xfId="7396"/>
    <cellStyle name="常规 4 3 2 6" xfId="7397"/>
    <cellStyle name="常规 4 3 2 7" xfId="7398"/>
    <cellStyle name="常规 4 3 2 8" xfId="7399"/>
    <cellStyle name="常规 4 3 2 9" xfId="7400"/>
    <cellStyle name="常规 4 3 3" xfId="7401"/>
    <cellStyle name="常规 4 3 3 2" xfId="7402"/>
    <cellStyle name="常规 4 3 3 2 2" xfId="7403"/>
    <cellStyle name="常规 4 3 3 2 3" xfId="7404"/>
    <cellStyle name="常规 4 3 3 2 4" xfId="7405"/>
    <cellStyle name="常规 4 3 3 3" xfId="7406"/>
    <cellStyle name="常规 4 3 3 4" xfId="7407"/>
    <cellStyle name="常规 4 3 3 5" xfId="7408"/>
    <cellStyle name="常规 4 3 3 6" xfId="7409"/>
    <cellStyle name="常规 4 3 4" xfId="7410"/>
    <cellStyle name="常规 4 3 4 2" xfId="7411"/>
    <cellStyle name="常规 4 3 4 2 2" xfId="7412"/>
    <cellStyle name="常规 4 3 4 2 3" xfId="7413"/>
    <cellStyle name="常规 4 3 4 2 4" xfId="7414"/>
    <cellStyle name="常规 4 3 4 2 5" xfId="7415"/>
    <cellStyle name="常规 4 3 4 3" xfId="7416"/>
    <cellStyle name="常规 4 3 4 3 2" xfId="7417"/>
    <cellStyle name="常规 4 3 4 3 3" xfId="7418"/>
    <cellStyle name="常规 4 3 4 3 4" xfId="7419"/>
    <cellStyle name="常规 4 3 4 4" xfId="7420"/>
    <cellStyle name="常规 4 3 4 5" xfId="7421"/>
    <cellStyle name="常规 4 3 4 6" xfId="7422"/>
    <cellStyle name="常规 4 3 4 7" xfId="7423"/>
    <cellStyle name="常规 4 3 5" xfId="7424"/>
    <cellStyle name="常规 4 3 5 2" xfId="7425"/>
    <cellStyle name="常规 4 3 5 2 2" xfId="7426"/>
    <cellStyle name="常规 4 3 5 2 3" xfId="7427"/>
    <cellStyle name="常规 4 3 5 2 4" xfId="7428"/>
    <cellStyle name="常规 4 3 5 2 5" xfId="7429"/>
    <cellStyle name="常规 4 3 5 3" xfId="7430"/>
    <cellStyle name="常规 4 3 5 3 2" xfId="7431"/>
    <cellStyle name="常规 4 3 5 3 3" xfId="7432"/>
    <cellStyle name="常规 4 3 5 3 4" xfId="7433"/>
    <cellStyle name="常规 4 3 5 4" xfId="7434"/>
    <cellStyle name="常规 4 3 5 5" xfId="7435"/>
    <cellStyle name="常规 4 3 5 6" xfId="7436"/>
    <cellStyle name="常规 4 3 6" xfId="7437"/>
    <cellStyle name="常规 4 3 6 2" xfId="7438"/>
    <cellStyle name="常规 4 3 6 3" xfId="7439"/>
    <cellStyle name="常规 4 3 6 4" xfId="7440"/>
    <cellStyle name="常规 4 3 7" xfId="7441"/>
    <cellStyle name="常规 4 3 7 2" xfId="7442"/>
    <cellStyle name="常规 4 3 7 3" xfId="7443"/>
    <cellStyle name="常规 4 3 7 4" xfId="7444"/>
    <cellStyle name="常规 4 3 8" xfId="7445"/>
    <cellStyle name="常规 4 3 8 2" xfId="7446"/>
    <cellStyle name="常规 4 3 8 3" xfId="7447"/>
    <cellStyle name="常规 4 3 8 4" xfId="7448"/>
    <cellStyle name="常规 4 3 9" xfId="7449"/>
    <cellStyle name="常规 4 3 9 2" xfId="7450"/>
    <cellStyle name="常规 4 3 9 3" xfId="7451"/>
    <cellStyle name="常规 4 3 9 4" xfId="7452"/>
    <cellStyle name="常规 4 30" xfId="7453"/>
    <cellStyle name="常规 4 30 2" xfId="7454"/>
    <cellStyle name="常规 4 30 3" xfId="7455"/>
    <cellStyle name="常规 4 30 4" xfId="7456"/>
    <cellStyle name="常规 4 31" xfId="7457"/>
    <cellStyle name="常规 4 31 2" xfId="7458"/>
    <cellStyle name="常规 4 31 3" xfId="7459"/>
    <cellStyle name="常规 4 31 4" xfId="7460"/>
    <cellStyle name="常规 4 32" xfId="7461"/>
    <cellStyle name="常规 4 32 2" xfId="7462"/>
    <cellStyle name="常规 4 32 3" xfId="7463"/>
    <cellStyle name="常规 4 32 4" xfId="7464"/>
    <cellStyle name="常规 4 33" xfId="7465"/>
    <cellStyle name="常规 4 34" xfId="7466"/>
    <cellStyle name="常规 4 35" xfId="7467"/>
    <cellStyle name="常规 4 36" xfId="7468"/>
    <cellStyle name="常规 4 4" xfId="7469"/>
    <cellStyle name="常规 4 4 2" xfId="7470"/>
    <cellStyle name="常规 4 4 2 2" xfId="7471"/>
    <cellStyle name="常规 4 4 2 2 2" xfId="7472"/>
    <cellStyle name="常规 4 4 2 2 3" xfId="7473"/>
    <cellStyle name="常规 4 4 2 2 4" xfId="7474"/>
    <cellStyle name="常规 4 4 2 2 5" xfId="7475"/>
    <cellStyle name="常规 4 4 2 3" xfId="7476"/>
    <cellStyle name="常规 4 4 2 3 2" xfId="7477"/>
    <cellStyle name="常规 4 4 2 3 3" xfId="7478"/>
    <cellStyle name="常规 4 4 2 3 4" xfId="7479"/>
    <cellStyle name="常规 4 4 2 4" xfId="7480"/>
    <cellStyle name="常规 4 4 2 5" xfId="7481"/>
    <cellStyle name="常规 4 4 2 6" xfId="7482"/>
    <cellStyle name="常规 4 4 3" xfId="7483"/>
    <cellStyle name="常规 4 4 3 2" xfId="7484"/>
    <cellStyle name="常规 4 4 3 3" xfId="7485"/>
    <cellStyle name="常规 4 4 3 4" xfId="7486"/>
    <cellStyle name="常规 4 4 4" xfId="7487"/>
    <cellStyle name="常规 4 4 4 2" xfId="7488"/>
    <cellStyle name="常规 4 4 4 3" xfId="7489"/>
    <cellStyle name="常规 4 4 4 4" xfId="7490"/>
    <cellStyle name="常规 4 4 5" xfId="7491"/>
    <cellStyle name="常规 4 4 5 2" xfId="7492"/>
    <cellStyle name="常规 4 4 5 3" xfId="7493"/>
    <cellStyle name="常规 4 4 5 4" xfId="7494"/>
    <cellStyle name="常规 4 4 6" xfId="7495"/>
    <cellStyle name="常规 4 4 7" xfId="7496"/>
    <cellStyle name="常规 4 4 8" xfId="7497"/>
    <cellStyle name="常规 4 5" xfId="7498"/>
    <cellStyle name="常规 4 5 2" xfId="7499"/>
    <cellStyle name="常规 4 5 2 2" xfId="7500"/>
    <cellStyle name="常规 4 5 2 3" xfId="7501"/>
    <cellStyle name="常规 4 5 2 4" xfId="7502"/>
    <cellStyle name="常规 4 5 3" xfId="7503"/>
    <cellStyle name="常规 4 5 4" xfId="7504"/>
    <cellStyle name="常规 4 5 5" xfId="7505"/>
    <cellStyle name="常规 4 6" xfId="7506"/>
    <cellStyle name="常规 4 6 2" xfId="7507"/>
    <cellStyle name="常规 4 6 2 2" xfId="7508"/>
    <cellStyle name="常规 4 6 2 3" xfId="7509"/>
    <cellStyle name="常规 4 6 2 4" xfId="7510"/>
    <cellStyle name="常规 4 6 2 5" xfId="7511"/>
    <cellStyle name="常规 4 6 3" xfId="7512"/>
    <cellStyle name="常规 4 6 3 2" xfId="7513"/>
    <cellStyle name="常规 4 6 3 3" xfId="7514"/>
    <cellStyle name="常规 4 6 3 4" xfId="7515"/>
    <cellStyle name="常规 4 6 4" xfId="7516"/>
    <cellStyle name="常规 4 6 5" xfId="7517"/>
    <cellStyle name="常规 4 6 6" xfId="7518"/>
    <cellStyle name="常规 4 7" xfId="7519"/>
    <cellStyle name="常规 4 7 2" xfId="7520"/>
    <cellStyle name="常规 4 7 2 2" xfId="7521"/>
    <cellStyle name="常规 4 7 2 3" xfId="7522"/>
    <cellStyle name="常规 4 7 2 4" xfId="7523"/>
    <cellStyle name="常规 4 7 2 5" xfId="7524"/>
    <cellStyle name="常规 4 7 3" xfId="7525"/>
    <cellStyle name="常规 4 7 3 2" xfId="7526"/>
    <cellStyle name="常规 4 7 3 3" xfId="7527"/>
    <cellStyle name="常规 4 7 3 4" xfId="7528"/>
    <cellStyle name="常规 4 7 4" xfId="7529"/>
    <cellStyle name="常规 4 7 5" xfId="7530"/>
    <cellStyle name="常规 4 7 6" xfId="7531"/>
    <cellStyle name="常规 4 8" xfId="7532"/>
    <cellStyle name="常规 4 8 2" xfId="7533"/>
    <cellStyle name="常规 4 8 3" xfId="7534"/>
    <cellStyle name="常规 4 8 4" xfId="7535"/>
    <cellStyle name="常规 4 8 5" xfId="7536"/>
    <cellStyle name="常规 4 9" xfId="7537"/>
    <cellStyle name="常规 4 9 2" xfId="7538"/>
    <cellStyle name="常规 4 9 3" xfId="7539"/>
    <cellStyle name="常规 4 9 4" xfId="7540"/>
    <cellStyle name="常规 4 9 5" xfId="7541"/>
    <cellStyle name="常规 40" xfId="7542"/>
    <cellStyle name="常规 40 2" xfId="7543"/>
    <cellStyle name="常规 40 3" xfId="7544"/>
    <cellStyle name="常规 40 4" xfId="7545"/>
    <cellStyle name="常规 41 2" xfId="7546"/>
    <cellStyle name="常规 41 3" xfId="7547"/>
    <cellStyle name="常规 41 4" xfId="7548"/>
    <cellStyle name="常规 42 2" xfId="7549"/>
    <cellStyle name="常规 42 3" xfId="7550"/>
    <cellStyle name="常规 42 4" xfId="7551"/>
    <cellStyle name="常规 43" xfId="7552"/>
    <cellStyle name="常规 43 2" xfId="7553"/>
    <cellStyle name="常规 43 3" xfId="7554"/>
    <cellStyle name="常规 43 4" xfId="7555"/>
    <cellStyle name="常规 44 2" xfId="7556"/>
    <cellStyle name="常规 44 3" xfId="7557"/>
    <cellStyle name="常规 44 4" xfId="7558"/>
    <cellStyle name="常规 45" xfId="7559"/>
    <cellStyle name="常规 45 2" xfId="7560"/>
    <cellStyle name="常规 45 3" xfId="7561"/>
    <cellStyle name="常规 45 4" xfId="7562"/>
    <cellStyle name="常规 46" xfId="7563"/>
    <cellStyle name="常规 46 2" xfId="7564"/>
    <cellStyle name="常规 46 3" xfId="7565"/>
    <cellStyle name="常规 46 4" xfId="7566"/>
    <cellStyle name="常规 47" xfId="7567"/>
    <cellStyle name="常规 47 2" xfId="7568"/>
    <cellStyle name="常规 47 3" xfId="7569"/>
    <cellStyle name="常规 47 4" xfId="7570"/>
    <cellStyle name="常规 48" xfId="7571"/>
    <cellStyle name="常规 48 2" xfId="7572"/>
    <cellStyle name="常规 48 3" xfId="7573"/>
    <cellStyle name="常规 48 4" xfId="7574"/>
    <cellStyle name="常规 49" xfId="7575"/>
    <cellStyle name="常规 49 2" xfId="7576"/>
    <cellStyle name="常规 49 3" xfId="7577"/>
    <cellStyle name="常规 49 4" xfId="7578"/>
    <cellStyle name="常规 5 10" xfId="7579"/>
    <cellStyle name="常规 5 10 2" xfId="7580"/>
    <cellStyle name="常规 5 10 3" xfId="7581"/>
    <cellStyle name="常规 5 10 4" xfId="7582"/>
    <cellStyle name="常规 5 10 5" xfId="7583"/>
    <cellStyle name="常规 5 11" xfId="7584"/>
    <cellStyle name="常规 5 11 2" xfId="7585"/>
    <cellStyle name="常规 5 11 3" xfId="7586"/>
    <cellStyle name="常规 5 11 4" xfId="7587"/>
    <cellStyle name="常规 5 12" xfId="7588"/>
    <cellStyle name="常规 5 12 2" xfId="7589"/>
    <cellStyle name="常规 5 12 3" xfId="7590"/>
    <cellStyle name="常规 5 12 4" xfId="7591"/>
    <cellStyle name="常规 5 13" xfId="7592"/>
    <cellStyle name="常规 5 13 2" xfId="7593"/>
    <cellStyle name="常规 5 13 3" xfId="7594"/>
    <cellStyle name="常规 5 13 4" xfId="7595"/>
    <cellStyle name="常规 5 14" xfId="7596"/>
    <cellStyle name="常规 5 14 2" xfId="7597"/>
    <cellStyle name="常规 5 14 3" xfId="7598"/>
    <cellStyle name="常规 5 14 4" xfId="7599"/>
    <cellStyle name="常规 5 15" xfId="7600"/>
    <cellStyle name="常规 5 15 2" xfId="7601"/>
    <cellStyle name="常规 5 15 3" xfId="7602"/>
    <cellStyle name="常规 5 15 4" xfId="7603"/>
    <cellStyle name="常规 5 16" xfId="7604"/>
    <cellStyle name="常规 5 16 2" xfId="7605"/>
    <cellStyle name="常规 5 16 3" xfId="7606"/>
    <cellStyle name="常规 5 16 4" xfId="7607"/>
    <cellStyle name="常规 5 17" xfId="7608"/>
    <cellStyle name="常规 5 17 2" xfId="7609"/>
    <cellStyle name="常规 5 17 3" xfId="7610"/>
    <cellStyle name="常规 5 17 4" xfId="7611"/>
    <cellStyle name="常规 5 18" xfId="7612"/>
    <cellStyle name="常规 5 18 2" xfId="7613"/>
    <cellStyle name="常规 5 18 3" xfId="7614"/>
    <cellStyle name="常规 5 18 4" xfId="7615"/>
    <cellStyle name="常规 5 19" xfId="7616"/>
    <cellStyle name="常规 5 19 2" xfId="7617"/>
    <cellStyle name="常规 5 19 3" xfId="7618"/>
    <cellStyle name="常规 5 19 4" xfId="7619"/>
    <cellStyle name="常规 5 2" xfId="7620"/>
    <cellStyle name="常规 5 2 2" xfId="7621"/>
    <cellStyle name="常规 5 2 2 2" xfId="7622"/>
    <cellStyle name="常规 5 2 2 2 2" xfId="7623"/>
    <cellStyle name="常规 5 2 2 2 3" xfId="7624"/>
    <cellStyle name="常规 5 2 2 2 4" xfId="7625"/>
    <cellStyle name="常规 5 2 2 3" xfId="7626"/>
    <cellStyle name="常规 5 2 2 4" xfId="7627"/>
    <cellStyle name="常规 5 2 2 5" xfId="7628"/>
    <cellStyle name="常规 5 2 2 6" xfId="7629"/>
    <cellStyle name="常规 5 2 3" xfId="7630"/>
    <cellStyle name="常规 5 2 3 2" xfId="7631"/>
    <cellStyle name="常规 5 2 3 3" xfId="7632"/>
    <cellStyle name="常规 5 2 3 4" xfId="7633"/>
    <cellStyle name="常规 5 2 3 5" xfId="7634"/>
    <cellStyle name="常规 5 2 4" xfId="7635"/>
    <cellStyle name="常规 5 2 4 2" xfId="7636"/>
    <cellStyle name="常规 5 2 4 3" xfId="7637"/>
    <cellStyle name="常规 5 2 4 4" xfId="7638"/>
    <cellStyle name="常规 5 2 5" xfId="7639"/>
    <cellStyle name="常规 5 2 5 2" xfId="7640"/>
    <cellStyle name="常规 5 2 5 3" xfId="7641"/>
    <cellStyle name="常规 5 2 5 4" xfId="7642"/>
    <cellStyle name="常规 5 2 6" xfId="7643"/>
    <cellStyle name="常规 5 2 7" xfId="7644"/>
    <cellStyle name="常规 5 2 8" xfId="7645"/>
    <cellStyle name="常规 5 2 9" xfId="7646"/>
    <cellStyle name="常规 5 20" xfId="7647"/>
    <cellStyle name="常规 5 20 2" xfId="7648"/>
    <cellStyle name="常规 5 20 3" xfId="7649"/>
    <cellStyle name="常规 5 20 4" xfId="7650"/>
    <cellStyle name="常规 5 21" xfId="7651"/>
    <cellStyle name="常规 5 21 2" xfId="7652"/>
    <cellStyle name="常规 5 21 3" xfId="7653"/>
    <cellStyle name="常规 5 21 4" xfId="7654"/>
    <cellStyle name="常规 5 22" xfId="7655"/>
    <cellStyle name="常规 5 22 2" xfId="7656"/>
    <cellStyle name="常规 5 22 3" xfId="7657"/>
    <cellStyle name="常规 5 22 4" xfId="7658"/>
    <cellStyle name="常规 5 23" xfId="7659"/>
    <cellStyle name="常规 5 23 2" xfId="7660"/>
    <cellStyle name="常规 5 23 3" xfId="7661"/>
    <cellStyle name="常规 5 23 4" xfId="7662"/>
    <cellStyle name="常规 5 24" xfId="7663"/>
    <cellStyle name="常规 5 24 2" xfId="7664"/>
    <cellStyle name="常规 5 24 3" xfId="7665"/>
    <cellStyle name="常规 5 24 4" xfId="7666"/>
    <cellStyle name="常规 5 25" xfId="7667"/>
    <cellStyle name="常规 5 25 2" xfId="7668"/>
    <cellStyle name="常规 5 25 3" xfId="7669"/>
    <cellStyle name="常规 5 25 4" xfId="7670"/>
    <cellStyle name="常规 5 26" xfId="7671"/>
    <cellStyle name="常规 5 27" xfId="7672"/>
    <cellStyle name="常规 5 28" xfId="7673"/>
    <cellStyle name="常规 5 29" xfId="7674"/>
    <cellStyle name="常规 5 3" xfId="7675"/>
    <cellStyle name="常规 5 3 2" xfId="7676"/>
    <cellStyle name="常规 5 3 2 2" xfId="7677"/>
    <cellStyle name="常规 5 3 2 3" xfId="7678"/>
    <cellStyle name="常规 5 3 2 4" xfId="7679"/>
    <cellStyle name="常规 5 3 3" xfId="7680"/>
    <cellStyle name="常规 5 3 3 2" xfId="7681"/>
    <cellStyle name="常规 5 3 3 3" xfId="7682"/>
    <cellStyle name="常规 5 3 3 4" xfId="7683"/>
    <cellStyle name="常规 5 3 4" xfId="7684"/>
    <cellStyle name="常规 5 3 5" xfId="7685"/>
    <cellStyle name="常规 5 3 6" xfId="7686"/>
    <cellStyle name="常规 5 3 7" xfId="7687"/>
    <cellStyle name="常规 5 4" xfId="7688"/>
    <cellStyle name="常规 5 4 2" xfId="7689"/>
    <cellStyle name="常规 5 4 2 2" xfId="7690"/>
    <cellStyle name="常规 5 4 2 3" xfId="7691"/>
    <cellStyle name="常规 5 4 2 4" xfId="7692"/>
    <cellStyle name="常规 5 4 3" xfId="7693"/>
    <cellStyle name="常规 5 4 4" xfId="7694"/>
    <cellStyle name="常规 5 4 5" xfId="7695"/>
    <cellStyle name="常规 5 5" xfId="7696"/>
    <cellStyle name="常规 5 5 2" xfId="7697"/>
    <cellStyle name="常规 5 5 2 2" xfId="7698"/>
    <cellStyle name="常规 5 5 2 3" xfId="7699"/>
    <cellStyle name="常规 5 5 2 4" xfId="7700"/>
    <cellStyle name="常规 5 5 3" xfId="7701"/>
    <cellStyle name="常规 5 5 4" xfId="7702"/>
    <cellStyle name="常规 5 5 5" xfId="7703"/>
    <cellStyle name="常规 5 6" xfId="7704"/>
    <cellStyle name="常规 5 6 2" xfId="7705"/>
    <cellStyle name="常规 5 6 3" xfId="7706"/>
    <cellStyle name="常规 5 6 4" xfId="7707"/>
    <cellStyle name="常规 5 6 5" xfId="7708"/>
    <cellStyle name="常规 5 7" xfId="7709"/>
    <cellStyle name="常规 5 7 2" xfId="7710"/>
    <cellStyle name="常规 5 7 3" xfId="7711"/>
    <cellStyle name="常规 5 7 4" xfId="7712"/>
    <cellStyle name="常规 5 7 5" xfId="7713"/>
    <cellStyle name="常规 5 8" xfId="7714"/>
    <cellStyle name="常规 5 8 2" xfId="7715"/>
    <cellStyle name="常规 5 8 3" xfId="7716"/>
    <cellStyle name="常规 5 8 4" xfId="7717"/>
    <cellStyle name="常规 5 9" xfId="7718"/>
    <cellStyle name="常规 5 9 2" xfId="7719"/>
    <cellStyle name="常规 5 9 3" xfId="7720"/>
    <cellStyle name="常规 5 9 4" xfId="7721"/>
    <cellStyle name="常规 50" xfId="7722"/>
    <cellStyle name="常规 50 2" xfId="7723"/>
    <cellStyle name="常规 50 3" xfId="7724"/>
    <cellStyle name="常规 50 4" xfId="7725"/>
    <cellStyle name="常规 51 2" xfId="7726"/>
    <cellStyle name="常规 51 3" xfId="7727"/>
    <cellStyle name="常规 51 4" xfId="7728"/>
    <cellStyle name="常规 52 2" xfId="7729"/>
    <cellStyle name="常规 52 3" xfId="7730"/>
    <cellStyle name="常规 52 4" xfId="7731"/>
    <cellStyle name="常规 53 2" xfId="7732"/>
    <cellStyle name="常规 53 3" xfId="7733"/>
    <cellStyle name="常规 53 4" xfId="7734"/>
    <cellStyle name="常规 54" xfId="7735"/>
    <cellStyle name="常规 54 2" xfId="7736"/>
    <cellStyle name="常规 55" xfId="7737"/>
    <cellStyle name="常规 55 2" xfId="7738"/>
    <cellStyle name="常规 56" xfId="7739"/>
    <cellStyle name="常规 56 2" xfId="7740"/>
    <cellStyle name="常规 57" xfId="7741"/>
    <cellStyle name="常规 57 2" xfId="7742"/>
    <cellStyle name="常规 58" xfId="7743"/>
    <cellStyle name="常规 58 2" xfId="7744"/>
    <cellStyle name="常规 6 10" xfId="7745"/>
    <cellStyle name="常规 6 10 2" xfId="7746"/>
    <cellStyle name="常规 6 10 3" xfId="7747"/>
    <cellStyle name="常规 6 10 4" xfId="7748"/>
    <cellStyle name="常规 6 11" xfId="7749"/>
    <cellStyle name="常规 6 11 2" xfId="7750"/>
    <cellStyle name="常规 6 11 3" xfId="7751"/>
    <cellStyle name="常规 6 11 4" xfId="7752"/>
    <cellStyle name="常规 6 12" xfId="7753"/>
    <cellStyle name="常规 6 12 2" xfId="7754"/>
    <cellStyle name="常规 6 12 3" xfId="7755"/>
    <cellStyle name="常规 6 12 4" xfId="7756"/>
    <cellStyle name="常规 6 13" xfId="7757"/>
    <cellStyle name="常规 6 13 2" xfId="7758"/>
    <cellStyle name="常规 6 13 3" xfId="7759"/>
    <cellStyle name="常规 6 13 4" xfId="7760"/>
    <cellStyle name="常规 6 14" xfId="7761"/>
    <cellStyle name="常规 6 14 2" xfId="7762"/>
    <cellStyle name="常规 6 14 3" xfId="7763"/>
    <cellStyle name="常规 6 14 4" xfId="7764"/>
    <cellStyle name="常规 6 15" xfId="7765"/>
    <cellStyle name="常规 6 15 2" xfId="7766"/>
    <cellStyle name="常规 6 15 3" xfId="7767"/>
    <cellStyle name="常规 6 15 4" xfId="7768"/>
    <cellStyle name="常规 6 16" xfId="7769"/>
    <cellStyle name="常规 6 16 2" xfId="7770"/>
    <cellStyle name="常规 6 16 3" xfId="7771"/>
    <cellStyle name="常规 6 16 4" xfId="7772"/>
    <cellStyle name="常规 6 17" xfId="7773"/>
    <cellStyle name="常规 6 17 2" xfId="7774"/>
    <cellStyle name="常规 6 17 3" xfId="7775"/>
    <cellStyle name="常规 6 17 4" xfId="7776"/>
    <cellStyle name="常规 6 18" xfId="7777"/>
    <cellStyle name="常规 6 18 2" xfId="7778"/>
    <cellStyle name="常规 6 18 3" xfId="7779"/>
    <cellStyle name="常规 6 18 4" xfId="7780"/>
    <cellStyle name="常规 6 19" xfId="7781"/>
    <cellStyle name="常规 6 19 2" xfId="7782"/>
    <cellStyle name="常规 6 19 3" xfId="7783"/>
    <cellStyle name="常规 6 19 4" xfId="7784"/>
    <cellStyle name="常规 6 2" xfId="7785"/>
    <cellStyle name="常规 6 2 10" xfId="7786"/>
    <cellStyle name="常规 6 2 2" xfId="7787"/>
    <cellStyle name="常规 6 2 2 2" xfId="7788"/>
    <cellStyle name="常规 6 2 2 2 2" xfId="7789"/>
    <cellStyle name="常规 6 2 2 2 3" xfId="7790"/>
    <cellStyle name="常规 6 2 2 2 4" xfId="7791"/>
    <cellStyle name="常规 6 2 2 3" xfId="7792"/>
    <cellStyle name="常规 6 2 2 4" xfId="7793"/>
    <cellStyle name="常规 6 2 2 5" xfId="7794"/>
    <cellStyle name="常规 6 2 2 6" xfId="7795"/>
    <cellStyle name="常规 6 2 3" xfId="7796"/>
    <cellStyle name="常规 6 2 3 2" xfId="7797"/>
    <cellStyle name="常规 6 2 3 2 2" xfId="7798"/>
    <cellStyle name="常规 6 2 3 2 2 2" xfId="7799"/>
    <cellStyle name="常规 6 2 3 2 2 3" xfId="7800"/>
    <cellStyle name="常规 6 2 3 2 2 4" xfId="7801"/>
    <cellStyle name="常规 6 2 3 2 3" xfId="7802"/>
    <cellStyle name="常规 6 2 3 2 4" xfId="7803"/>
    <cellStyle name="常规 6 2 3 2 5" xfId="7804"/>
    <cellStyle name="常规 6 2 3 3" xfId="7805"/>
    <cellStyle name="常规 6 2 3 3 2" xfId="7806"/>
    <cellStyle name="常规 6 2 3 3 3" xfId="7807"/>
    <cellStyle name="常规 6 2 3 3 4" xfId="7808"/>
    <cellStyle name="常规 6 2 3 4" xfId="7809"/>
    <cellStyle name="常规 6 2 3 5" xfId="7810"/>
    <cellStyle name="常规 6 2 3 6" xfId="7811"/>
    <cellStyle name="常规 6 2 4" xfId="7812"/>
    <cellStyle name="常规 6 2 4 2" xfId="7813"/>
    <cellStyle name="常规 6 2 4 2 2" xfId="7814"/>
    <cellStyle name="常规 6 2 4 2 3" xfId="7815"/>
    <cellStyle name="常规 6 2 4 2 4" xfId="7816"/>
    <cellStyle name="常规 6 2 4 3" xfId="7817"/>
    <cellStyle name="常规 6 2 4 4" xfId="7818"/>
    <cellStyle name="常规 6 2 4 5" xfId="7819"/>
    <cellStyle name="常规 6 2 5" xfId="7820"/>
    <cellStyle name="常规 6 2 5 2" xfId="7821"/>
    <cellStyle name="常规 6 2 5 3" xfId="7822"/>
    <cellStyle name="常规 6 2 5 4" xfId="7823"/>
    <cellStyle name="常规 6 2 6" xfId="7824"/>
    <cellStyle name="常规 6 2 6 2" xfId="7825"/>
    <cellStyle name="常规 6 2 6 3" xfId="7826"/>
    <cellStyle name="常规 6 2 6 4" xfId="7827"/>
    <cellStyle name="常规 6 2 7" xfId="7828"/>
    <cellStyle name="常规 6 2 8" xfId="7829"/>
    <cellStyle name="常规 6 2 9" xfId="7830"/>
    <cellStyle name="常规 6 20" xfId="7831"/>
    <cellStyle name="常规 6 20 2" xfId="7832"/>
    <cellStyle name="常规 6 20 3" xfId="7833"/>
    <cellStyle name="常规 6 20 4" xfId="7834"/>
    <cellStyle name="常规 6 21" xfId="7835"/>
    <cellStyle name="常规 6 21 2" xfId="7836"/>
    <cellStyle name="常规 6 21 3" xfId="7837"/>
    <cellStyle name="常规 6 21 4" xfId="7838"/>
    <cellStyle name="常规 6 22" xfId="7839"/>
    <cellStyle name="常规 6 22 2" xfId="7840"/>
    <cellStyle name="常规 6 22 3" xfId="7841"/>
    <cellStyle name="常规 6 22 4" xfId="7842"/>
    <cellStyle name="常规 6 23" xfId="7843"/>
    <cellStyle name="常规 6 23 2" xfId="7844"/>
    <cellStyle name="常规 6 23 3" xfId="7845"/>
    <cellStyle name="常规 6 23 4" xfId="7846"/>
    <cellStyle name="常规 6 24" xfId="7847"/>
    <cellStyle name="常规 6 25" xfId="7848"/>
    <cellStyle name="常规 6 26" xfId="7849"/>
    <cellStyle name="常规 6 3" xfId="7850"/>
    <cellStyle name="常规 6 3 2" xfId="7851"/>
    <cellStyle name="常规 6 3 2 2" xfId="7852"/>
    <cellStyle name="常规 6 3 2 3" xfId="7853"/>
    <cellStyle name="常规 6 3 2 4" xfId="7854"/>
    <cellStyle name="常规 6 3 3" xfId="7855"/>
    <cellStyle name="常规 6 3 3 2" xfId="7856"/>
    <cellStyle name="常规 6 3 3 3" xfId="7857"/>
    <cellStyle name="常规 6 3 3 4" xfId="7858"/>
    <cellStyle name="常规 6 3 4" xfId="7859"/>
    <cellStyle name="常规 6 3 5" xfId="7860"/>
    <cellStyle name="常规 6 3 6" xfId="7861"/>
    <cellStyle name="常规 6 3 7" xfId="7862"/>
    <cellStyle name="常规 6 4" xfId="7863"/>
    <cellStyle name="常规 6 4 2" xfId="7864"/>
    <cellStyle name="常规 6 4 2 2" xfId="7865"/>
    <cellStyle name="常规 6 4 2 3" xfId="7866"/>
    <cellStyle name="常规 6 4 2 4" xfId="7867"/>
    <cellStyle name="常规 6 4 3" xfId="7868"/>
    <cellStyle name="常规 6 4 3 2" xfId="7869"/>
    <cellStyle name="常规 6 4 3 3" xfId="7870"/>
    <cellStyle name="常规 6 4 3 4" xfId="7871"/>
    <cellStyle name="常规 6 4 4" xfId="7872"/>
    <cellStyle name="常规 6 4 5" xfId="7873"/>
    <cellStyle name="常规 6 4 6" xfId="7874"/>
    <cellStyle name="常规 6 5" xfId="7875"/>
    <cellStyle name="常规 6 5 2" xfId="7876"/>
    <cellStyle name="常规 6 5 2 2" xfId="7877"/>
    <cellStyle name="常规 6 5 2 2 2" xfId="7878"/>
    <cellStyle name="常规 6 5 2 2 2 2" xfId="7879"/>
    <cellStyle name="常规 6 5 2 2 2 3" xfId="7880"/>
    <cellStyle name="常规 6 5 2 2 2 4" xfId="7881"/>
    <cellStyle name="常规 6 5 2 2 3" xfId="7882"/>
    <cellStyle name="常规 6 5 2 2 4" xfId="7883"/>
    <cellStyle name="常规 6 5 2 2 5" xfId="7884"/>
    <cellStyle name="常规 6 5 2 3" xfId="7885"/>
    <cellStyle name="常规 6 5 2 3 2" xfId="7886"/>
    <cellStyle name="常规 6 5 2 3 3" xfId="7887"/>
    <cellStyle name="常规 6 5 2 3 4" xfId="7888"/>
    <cellStyle name="常规 6 5 2 4" xfId="7889"/>
    <cellStyle name="常规 6 5 2 5" xfId="7890"/>
    <cellStyle name="常规 6 5 2 6" xfId="7891"/>
    <cellStyle name="常规 6 5 3" xfId="7892"/>
    <cellStyle name="常规 6 5 3 2" xfId="7893"/>
    <cellStyle name="常规 6 5 3 2 2" xfId="7894"/>
    <cellStyle name="常规 6 5 3 2 3" xfId="7895"/>
    <cellStyle name="常规 6 5 3 2 4" xfId="7896"/>
    <cellStyle name="常规 6 5 3 3" xfId="7897"/>
    <cellStyle name="常规 6 5 3 4" xfId="7898"/>
    <cellStyle name="常规 6 5 3 5" xfId="7899"/>
    <cellStyle name="常规 6 5 4" xfId="7900"/>
    <cellStyle name="常规 6 5 4 2" xfId="7901"/>
    <cellStyle name="常规 6 5 4 3" xfId="7902"/>
    <cellStyle name="常规 6 5 4 4" xfId="7903"/>
    <cellStyle name="常规 6 5 5" xfId="7904"/>
    <cellStyle name="常规 6 5 6" xfId="7905"/>
    <cellStyle name="常规 6 5 7" xfId="7906"/>
    <cellStyle name="常规 6 6" xfId="7907"/>
    <cellStyle name="常规 6 6 2" xfId="7908"/>
    <cellStyle name="常规 6 6 2 2" xfId="7909"/>
    <cellStyle name="常规 6 6 2 2 2" xfId="7910"/>
    <cellStyle name="常规 6 6 2 2 3" xfId="7911"/>
    <cellStyle name="常规 6 6 2 2 4" xfId="7912"/>
    <cellStyle name="常规 6 6 2 3" xfId="7913"/>
    <cellStyle name="常规 6 6 2 4" xfId="7914"/>
    <cellStyle name="常规 6 6 2 5" xfId="7915"/>
    <cellStyle name="常规 6 6 3" xfId="7916"/>
    <cellStyle name="常规 6 6 3 2" xfId="7917"/>
    <cellStyle name="常规 6 6 3 3" xfId="7918"/>
    <cellStyle name="常规 6 6 3 4" xfId="7919"/>
    <cellStyle name="常规 6 6 4" xfId="7920"/>
    <cellStyle name="常规 6 6 5" xfId="7921"/>
    <cellStyle name="常规 6 6 6" xfId="7922"/>
    <cellStyle name="常规 6 7" xfId="7923"/>
    <cellStyle name="常规 6 7 2" xfId="7924"/>
    <cellStyle name="常规 6 7 2 2" xfId="7925"/>
    <cellStyle name="常规 6 7 2 2 2" xfId="7926"/>
    <cellStyle name="常规 6 7 2 2 3" xfId="7927"/>
    <cellStyle name="常规 6 7 2 2 4" xfId="7928"/>
    <cellStyle name="常规 6 7 2 3" xfId="7929"/>
    <cellStyle name="常规 6 7 2 4" xfId="7930"/>
    <cellStyle name="常规 6 7 2 5" xfId="7931"/>
    <cellStyle name="常规 6 7 3" xfId="7932"/>
    <cellStyle name="常规 6 7 3 2" xfId="7933"/>
    <cellStyle name="常规 6 7 3 3" xfId="7934"/>
    <cellStyle name="常规 6 7 3 4" xfId="7935"/>
    <cellStyle name="常规 6 7 4" xfId="7936"/>
    <cellStyle name="常规 6 7 5" xfId="7937"/>
    <cellStyle name="常规 6 7 6" xfId="7938"/>
    <cellStyle name="常规 6 8" xfId="7939"/>
    <cellStyle name="常规 6 8 2" xfId="7940"/>
    <cellStyle name="常规 6 8 2 2" xfId="7941"/>
    <cellStyle name="常规 6 8 2 3" xfId="7942"/>
    <cellStyle name="常规 6 8 2 4" xfId="7943"/>
    <cellStyle name="常规 6 8 3" xfId="7944"/>
    <cellStyle name="常规 6 8 4" xfId="7945"/>
    <cellStyle name="常规 6 8 5" xfId="7946"/>
    <cellStyle name="常规 6 9" xfId="7947"/>
    <cellStyle name="常规 6 9 2" xfId="7948"/>
    <cellStyle name="常规 6 9 3" xfId="7949"/>
    <cellStyle name="常规 6 9 4" xfId="7950"/>
    <cellStyle name="常规 7 10" xfId="7951"/>
    <cellStyle name="常规 7 11" xfId="7952"/>
    <cellStyle name="常规 7 2" xfId="7953"/>
    <cellStyle name="常规 7 2 2" xfId="7954"/>
    <cellStyle name="常规 7 2 2 2" xfId="7955"/>
    <cellStyle name="常规 7 2 2 2 2" xfId="7956"/>
    <cellStyle name="常规 7 2 2 2 2 2" xfId="7957"/>
    <cellStyle name="常规 7 2 2 2 2 3" xfId="7958"/>
    <cellStyle name="常规 7 2 2 2 2 4" xfId="7959"/>
    <cellStyle name="常规 7 2 2 2 3" xfId="7960"/>
    <cellStyle name="常规 7 2 2 2 4" xfId="7961"/>
    <cellStyle name="常规 7 2 2 2 5" xfId="7962"/>
    <cellStyle name="常规 7 2 2 3" xfId="7963"/>
    <cellStyle name="常规 7 2 2 3 2" xfId="7964"/>
    <cellStyle name="常规 7 2 2 3 3" xfId="7965"/>
    <cellStyle name="常规 7 2 2 3 4" xfId="7966"/>
    <cellStyle name="常规 7 2 2 4" xfId="7967"/>
    <cellStyle name="常规 7 2 2 5" xfId="7968"/>
    <cellStyle name="常规 7 2 2 6" xfId="7969"/>
    <cellStyle name="常规 7 2 3" xfId="7970"/>
    <cellStyle name="常规 7 2 3 2" xfId="7971"/>
    <cellStyle name="常规 7 2 3 2 2" xfId="7972"/>
    <cellStyle name="常规 7 2 3 2 3" xfId="7973"/>
    <cellStyle name="常规 7 2 3 2 4" xfId="7974"/>
    <cellStyle name="常规 7 2 3 3" xfId="7975"/>
    <cellStyle name="常规 7 2 3 4" xfId="7976"/>
    <cellStyle name="常规 7 2 3 5" xfId="7977"/>
    <cellStyle name="常规 7 2 4" xfId="7978"/>
    <cellStyle name="常规 7 2 4 2" xfId="7979"/>
    <cellStyle name="常规 7 2 4 3" xfId="7980"/>
    <cellStyle name="常规 7 2 4 4" xfId="7981"/>
    <cellStyle name="常规 7 2 5" xfId="7982"/>
    <cellStyle name="常规 7 2 6" xfId="7983"/>
    <cellStyle name="常规 7 2 7" xfId="7984"/>
    <cellStyle name="常规 7 2 8" xfId="7985"/>
    <cellStyle name="常规 7 3" xfId="7986"/>
    <cellStyle name="常规 7 3 2" xfId="7987"/>
    <cellStyle name="常规 7 3 2 2" xfId="7988"/>
    <cellStyle name="常规 7 3 2 3" xfId="7989"/>
    <cellStyle name="常规 7 3 2 4" xfId="7990"/>
    <cellStyle name="常规 7 3 3" xfId="7991"/>
    <cellStyle name="常规 7 3 4" xfId="7992"/>
    <cellStyle name="常规 7 3 5" xfId="7993"/>
    <cellStyle name="常规 7 4" xfId="7994"/>
    <cellStyle name="常规 7 4 2" xfId="7995"/>
    <cellStyle name="常规 7 4 2 2" xfId="7996"/>
    <cellStyle name="常规 7 4 2 2 2" xfId="7997"/>
    <cellStyle name="常规 7 4 2 2 3" xfId="7998"/>
    <cellStyle name="常规 7 4 2 2 4" xfId="7999"/>
    <cellStyle name="常规 7 4 2 3" xfId="8000"/>
    <cellStyle name="常规 7 4 2 4" xfId="8001"/>
    <cellStyle name="常规 7 4 2 5" xfId="8002"/>
    <cellStyle name="常规 7 4 3" xfId="8003"/>
    <cellStyle name="常规 7 4 3 2" xfId="8004"/>
    <cellStyle name="常规 7 4 3 3" xfId="8005"/>
    <cellStyle name="常规 7 4 3 4" xfId="8006"/>
    <cellStyle name="常规 7 4 4" xfId="8007"/>
    <cellStyle name="常规 7 4 5" xfId="8008"/>
    <cellStyle name="常规 7 4 6" xfId="8009"/>
    <cellStyle name="常规 7 5" xfId="8010"/>
    <cellStyle name="常规 7 5 2" xfId="8011"/>
    <cellStyle name="常规 7 5 2 2" xfId="8012"/>
    <cellStyle name="常规 7 5 2 2 2" xfId="8013"/>
    <cellStyle name="常规 7 5 2 2 3" xfId="8014"/>
    <cellStyle name="常规 7 5 2 2 4" xfId="8015"/>
    <cellStyle name="常规 7 5 2 3" xfId="8016"/>
    <cellStyle name="常规 7 5 2 4" xfId="8017"/>
    <cellStyle name="常规 7 5 2 5" xfId="8018"/>
    <cellStyle name="常规 7 5 3" xfId="8019"/>
    <cellStyle name="常规 7 5 3 2" xfId="8020"/>
    <cellStyle name="常规 7 5 3 3" xfId="8021"/>
    <cellStyle name="常规 7 5 3 4" xfId="8022"/>
    <cellStyle name="常规 7 5 4" xfId="8023"/>
    <cellStyle name="常规 7 5 5" xfId="8024"/>
    <cellStyle name="常规 7 5 6" xfId="8025"/>
    <cellStyle name="常规 7 6" xfId="8026"/>
    <cellStyle name="常规 7 6 2" xfId="8027"/>
    <cellStyle name="常规 7 6 2 2" xfId="8028"/>
    <cellStyle name="常规 7 6 2 3" xfId="8029"/>
    <cellStyle name="常规 7 6 2 4" xfId="8030"/>
    <cellStyle name="常规 7 6 3" xfId="8031"/>
    <cellStyle name="常规 7 6 4" xfId="8032"/>
    <cellStyle name="常规 7 6 5" xfId="8033"/>
    <cellStyle name="常规 7 7" xfId="8034"/>
    <cellStyle name="常规 7 7 2" xfId="8035"/>
    <cellStyle name="常规 7 7 3" xfId="8036"/>
    <cellStyle name="常规 7 7 4" xfId="8037"/>
    <cellStyle name="常规 7 8" xfId="8038"/>
    <cellStyle name="常规 7 8 2" xfId="8039"/>
    <cellStyle name="常规 7 8 3" xfId="8040"/>
    <cellStyle name="常规 7 8 4" xfId="8041"/>
    <cellStyle name="常规 7 9" xfId="8042"/>
    <cellStyle name="常规 8 10" xfId="8043"/>
    <cellStyle name="常规 8 11" xfId="8044"/>
    <cellStyle name="常规 8 2" xfId="8045"/>
    <cellStyle name="常规 8 2 2" xfId="8046"/>
    <cellStyle name="常规 8 2 2 2" xfId="8047"/>
    <cellStyle name="常规 8 2 2 3" xfId="8048"/>
    <cellStyle name="常规 8 2 2 4" xfId="8049"/>
    <cellStyle name="常规 8 2 3" xfId="8050"/>
    <cellStyle name="常规 8 2 3 2" xfId="8051"/>
    <cellStyle name="常规 8 2 3 3" xfId="8052"/>
    <cellStyle name="常规 8 2 3 4" xfId="8053"/>
    <cellStyle name="常规 8 2 4" xfId="8054"/>
    <cellStyle name="常规 8 2 4 2" xfId="8055"/>
    <cellStyle name="常规 8 2 4 3" xfId="8056"/>
    <cellStyle name="常规 8 2 4 4" xfId="8057"/>
    <cellStyle name="常规 8 2 5" xfId="8058"/>
    <cellStyle name="常规 8 2 6" xfId="8059"/>
    <cellStyle name="常规 8 2 7" xfId="8060"/>
    <cellStyle name="常规 8 3" xfId="8061"/>
    <cellStyle name="常规 8 3 2" xfId="8062"/>
    <cellStyle name="常规 8 3 2 2" xfId="8063"/>
    <cellStyle name="常规 8 3 2 3" xfId="8064"/>
    <cellStyle name="常规 8 3 2 4" xfId="8065"/>
    <cellStyle name="常规 8 3 3" xfId="8066"/>
    <cellStyle name="常规 8 3 3 2" xfId="8067"/>
    <cellStyle name="常规 8 3 3 3" xfId="8068"/>
    <cellStyle name="常规 8 3 3 4" xfId="8069"/>
    <cellStyle name="常规 8 3 4" xfId="8070"/>
    <cellStyle name="常规 8 3 5" xfId="8071"/>
    <cellStyle name="常规 8 3 6" xfId="8072"/>
    <cellStyle name="常规 8 4" xfId="8073"/>
    <cellStyle name="常规 8 4 2" xfId="8074"/>
    <cellStyle name="常规 8 4 2 2" xfId="8075"/>
    <cellStyle name="常规 8 4 2 3" xfId="8076"/>
    <cellStyle name="常规 8 4 2 4" xfId="8077"/>
    <cellStyle name="常规 8 4 3" xfId="8078"/>
    <cellStyle name="常规 8 4 4" xfId="8079"/>
    <cellStyle name="常规 8 4 5" xfId="8080"/>
    <cellStyle name="常规 8 5" xfId="8081"/>
    <cellStyle name="常规 8 5 2" xfId="8082"/>
    <cellStyle name="常规 8 5 2 2" xfId="8083"/>
    <cellStyle name="常规 8 5 2 3" xfId="8084"/>
    <cellStyle name="常规 8 5 2 4" xfId="8085"/>
    <cellStyle name="常规 8 5 3" xfId="8086"/>
    <cellStyle name="常规 8 5 4" xfId="8087"/>
    <cellStyle name="常规 8 5 5" xfId="8088"/>
    <cellStyle name="常规 8 6" xfId="8089"/>
    <cellStyle name="常规 8 6 2" xfId="8090"/>
    <cellStyle name="常规 8 6 3" xfId="8091"/>
    <cellStyle name="常规 8 6 4" xfId="8092"/>
    <cellStyle name="常规 8 7" xfId="8093"/>
    <cellStyle name="常规 8 7 2" xfId="8094"/>
    <cellStyle name="常规 8 7 3" xfId="8095"/>
    <cellStyle name="常规 8 7 4" xfId="8096"/>
    <cellStyle name="常规 8 8" xfId="8097"/>
    <cellStyle name="常规 8 8 2" xfId="8098"/>
    <cellStyle name="常规 8 8 3" xfId="8099"/>
    <cellStyle name="常规 8 8 4" xfId="8100"/>
    <cellStyle name="常规 8 9" xfId="8101"/>
    <cellStyle name="常规 9 2" xfId="8102"/>
    <cellStyle name="常规 9 2 2" xfId="8103"/>
    <cellStyle name="常规 9 2 2 2" xfId="8104"/>
    <cellStyle name="常规 9 2 2 3" xfId="8105"/>
    <cellStyle name="常规 9 2 2 4" xfId="8106"/>
    <cellStyle name="常规 9 2 3" xfId="8107"/>
    <cellStyle name="常规 9 2 4" xfId="8108"/>
    <cellStyle name="常规 9 2 5" xfId="8109"/>
    <cellStyle name="常规 9 3" xfId="8110"/>
    <cellStyle name="常规 9 3 2" xfId="8111"/>
    <cellStyle name="常规 9 3 3" xfId="8112"/>
    <cellStyle name="常规 9 3 4" xfId="8113"/>
    <cellStyle name="常规 9 4" xfId="8114"/>
    <cellStyle name="常规 9 4 2" xfId="8115"/>
    <cellStyle name="常规 9 4 3" xfId="8116"/>
    <cellStyle name="常规 9 4 4" xfId="8117"/>
    <cellStyle name="常规 9 5" xfId="8118"/>
    <cellStyle name="常规 9 6" xfId="8119"/>
    <cellStyle name="常规 9 7" xfId="8120"/>
    <cellStyle name="分级显示行_1_Book1" xfId="8121"/>
    <cellStyle name="分级显示列_1_Book1" xfId="8122"/>
    <cellStyle name="好 2" xfId="8123"/>
    <cellStyle name="好 2 2" xfId="8124"/>
    <cellStyle name="好 2 2 2" xfId="8125"/>
    <cellStyle name="好 2 2 3" xfId="8126"/>
    <cellStyle name="好 2 2 4" xfId="8127"/>
    <cellStyle name="好 2 3" xfId="8128"/>
    <cellStyle name="好 2 3 2" xfId="8129"/>
    <cellStyle name="好 2 3 3" xfId="8130"/>
    <cellStyle name="好 2 3 4" xfId="8131"/>
    <cellStyle name="好 2 4" xfId="8132"/>
    <cellStyle name="好 2 5" xfId="8133"/>
    <cellStyle name="好 2 6" xfId="8134"/>
    <cellStyle name="好 3" xfId="8135"/>
    <cellStyle name="好 3 2" xfId="8136"/>
    <cellStyle name="好 3 2 2" xfId="8137"/>
    <cellStyle name="好 3 2 3" xfId="8138"/>
    <cellStyle name="好 3 2 4" xfId="8139"/>
    <cellStyle name="好 3 3" xfId="8140"/>
    <cellStyle name="好 3 3 2" xfId="8141"/>
    <cellStyle name="好 3 3 3" xfId="8142"/>
    <cellStyle name="好 3 3 4" xfId="8143"/>
    <cellStyle name="好 3 4" xfId="8144"/>
    <cellStyle name="好 3 5" xfId="8145"/>
    <cellStyle name="好 3 6" xfId="8146"/>
    <cellStyle name="好_2019年支出调整表" xfId="8147"/>
    <cellStyle name="好_Book1" xfId="8148"/>
    <cellStyle name="好_Book1 2" xfId="8149"/>
    <cellStyle name="好_Book1 2 2" xfId="8150"/>
    <cellStyle name="好_Book1 2 2 2" xfId="8151"/>
    <cellStyle name="好_Book1 2 2 3" xfId="8152"/>
    <cellStyle name="好_Book1 2 2 4" xfId="8153"/>
    <cellStyle name="好_Book1 2 3" xfId="8154"/>
    <cellStyle name="好_Book1 2 4" xfId="8155"/>
    <cellStyle name="好_Book1 2 5" xfId="8156"/>
    <cellStyle name="好_Book1 3" xfId="8157"/>
    <cellStyle name="好_Book1 3 2" xfId="8158"/>
    <cellStyle name="好_Book1 3 3" xfId="8159"/>
    <cellStyle name="好_Book1 3 4" xfId="8160"/>
    <cellStyle name="好_Book1 4" xfId="8161"/>
    <cellStyle name="好_Book1 5" xfId="8162"/>
    <cellStyle name="好_Book1 6" xfId="8163"/>
    <cellStyle name="汇总 2" xfId="8164"/>
    <cellStyle name="汇总 2 2" xfId="8165"/>
    <cellStyle name="汇总 2 2 2" xfId="8166"/>
    <cellStyle name="汇总 2 2 3" xfId="8167"/>
    <cellStyle name="汇总 2 2 4" xfId="8168"/>
    <cellStyle name="汇总 2 3" xfId="8169"/>
    <cellStyle name="汇总 2 3 2" xfId="8170"/>
    <cellStyle name="汇总 2 3 3" xfId="8171"/>
    <cellStyle name="汇总 2 3 4" xfId="8172"/>
    <cellStyle name="汇总 2 4" xfId="8173"/>
    <cellStyle name="汇总 2 5" xfId="8174"/>
    <cellStyle name="汇总 2 6" xfId="8175"/>
    <cellStyle name="汇总 3" xfId="8176"/>
    <cellStyle name="汇总 3 2" xfId="8177"/>
    <cellStyle name="汇总 3 2 2" xfId="8178"/>
    <cellStyle name="汇总 3 2 3" xfId="8179"/>
    <cellStyle name="汇总 3 2 4" xfId="8180"/>
    <cellStyle name="汇总 3 3" xfId="8181"/>
    <cellStyle name="汇总 3 3 2" xfId="8182"/>
    <cellStyle name="汇总 3 3 3" xfId="8183"/>
    <cellStyle name="汇总 3 3 4" xfId="8184"/>
    <cellStyle name="汇总 3 4" xfId="8185"/>
    <cellStyle name="汇总 3 5" xfId="8186"/>
    <cellStyle name="汇总 3 6" xfId="8187"/>
    <cellStyle name="货币 2" xfId="8188"/>
    <cellStyle name="货币 2 2" xfId="8189"/>
    <cellStyle name="货币 2 3" xfId="8190"/>
    <cellStyle name="货币 2 4" xfId="8191"/>
    <cellStyle name="计算 2" xfId="8192"/>
    <cellStyle name="计算 2 2" xfId="8193"/>
    <cellStyle name="计算 2 2 2" xfId="8194"/>
    <cellStyle name="计算 2 2 3" xfId="8195"/>
    <cellStyle name="计算 2 2 4" xfId="8196"/>
    <cellStyle name="计算 2 3" xfId="8197"/>
    <cellStyle name="计算 2 3 2" xfId="8198"/>
    <cellStyle name="计算 2 3 3" xfId="8199"/>
    <cellStyle name="计算 2 3 4" xfId="8200"/>
    <cellStyle name="计算 2 4" xfId="8201"/>
    <cellStyle name="计算 2 5" xfId="8202"/>
    <cellStyle name="计算 2 6" xfId="8203"/>
    <cellStyle name="计算 3" xfId="8204"/>
    <cellStyle name="计算 3 2" xfId="8205"/>
    <cellStyle name="计算 3 2 2" xfId="8206"/>
    <cellStyle name="计算 3 2 3" xfId="8207"/>
    <cellStyle name="计算 3 2 4" xfId="8208"/>
    <cellStyle name="计算 3 3" xfId="8209"/>
    <cellStyle name="计算 3 3 2" xfId="8210"/>
    <cellStyle name="计算 3 3 3" xfId="8211"/>
    <cellStyle name="计算 3 3 4" xfId="8212"/>
    <cellStyle name="计算 3 4" xfId="8213"/>
    <cellStyle name="计算 3 5" xfId="8214"/>
    <cellStyle name="计算 3 6" xfId="8215"/>
    <cellStyle name="检查单元格 2" xfId="8216"/>
    <cellStyle name="检查单元格 2 2" xfId="8217"/>
    <cellStyle name="检查单元格 2 2 2" xfId="8218"/>
    <cellStyle name="检查单元格 2 2 3" xfId="8219"/>
    <cellStyle name="检查单元格 2 2 4" xfId="8220"/>
    <cellStyle name="检查单元格 2 3" xfId="8221"/>
    <cellStyle name="检查单元格 2 3 2" xfId="8222"/>
    <cellStyle name="检查单元格 2 3 3" xfId="8223"/>
    <cellStyle name="检查单元格 2 3 4" xfId="8224"/>
    <cellStyle name="检查单元格 2 4" xfId="8225"/>
    <cellStyle name="检查单元格 2 5" xfId="8226"/>
    <cellStyle name="检查单元格 2 6" xfId="8227"/>
    <cellStyle name="检查单元格 3" xfId="8228"/>
    <cellStyle name="检查单元格 3 2" xfId="8229"/>
    <cellStyle name="检查单元格 3 2 2" xfId="8230"/>
    <cellStyle name="检查单元格 3 2 3" xfId="8231"/>
    <cellStyle name="检查单元格 3 2 4" xfId="8232"/>
    <cellStyle name="检查单元格 3 3" xfId="8233"/>
    <cellStyle name="检查单元格 3 3 2" xfId="8234"/>
    <cellStyle name="检查单元格 3 3 3" xfId="8235"/>
    <cellStyle name="检查单元格 3 3 4" xfId="8236"/>
    <cellStyle name="检查单元格 3 4" xfId="8237"/>
    <cellStyle name="检查单元格 3 5" xfId="8238"/>
    <cellStyle name="检查单元格 3 6" xfId="8239"/>
    <cellStyle name="解释性文本 2" xfId="8240"/>
    <cellStyle name="解释性文本 2 2" xfId="8241"/>
    <cellStyle name="解释性文本 2 2 2" xfId="8242"/>
    <cellStyle name="解释性文本 2 2 3" xfId="8243"/>
    <cellStyle name="解释性文本 2 2 4" xfId="8244"/>
    <cellStyle name="解释性文本 2 3" xfId="8245"/>
    <cellStyle name="解释性文本 2 3 2" xfId="8246"/>
    <cellStyle name="解释性文本 2 3 3" xfId="8247"/>
    <cellStyle name="解释性文本 2 3 4" xfId="8248"/>
    <cellStyle name="解释性文本 2 4" xfId="8249"/>
    <cellStyle name="解释性文本 2 5" xfId="8250"/>
    <cellStyle name="解释性文本 2 6" xfId="8251"/>
    <cellStyle name="解释性文本 3" xfId="8252"/>
    <cellStyle name="解释性文本 3 2" xfId="8253"/>
    <cellStyle name="解释性文本 3 2 2" xfId="8254"/>
    <cellStyle name="解释性文本 3 2 3" xfId="8255"/>
    <cellStyle name="解释性文本 3 2 4" xfId="8256"/>
    <cellStyle name="解释性文本 3 3" xfId="8257"/>
    <cellStyle name="解释性文本 3 3 2" xfId="8258"/>
    <cellStyle name="解释性文本 3 3 3" xfId="8259"/>
    <cellStyle name="解释性文本 3 3 4" xfId="8260"/>
    <cellStyle name="解释性文本 3 4" xfId="8261"/>
    <cellStyle name="解释性文本 3 5" xfId="8262"/>
    <cellStyle name="解释性文本 3 6" xfId="8263"/>
    <cellStyle name="借出原因" xfId="8264"/>
    <cellStyle name="借出原因 2" xfId="8265"/>
    <cellStyle name="借出原因 3" xfId="8266"/>
    <cellStyle name="借出原因 4" xfId="8267"/>
    <cellStyle name="警告文本 2" xfId="8268"/>
    <cellStyle name="警告文本 2 2" xfId="8269"/>
    <cellStyle name="警告文本 2 2 2" xfId="8270"/>
    <cellStyle name="警告文本 2 2 3" xfId="8271"/>
    <cellStyle name="警告文本 2 2 4" xfId="8272"/>
    <cellStyle name="警告文本 2 3" xfId="8273"/>
    <cellStyle name="警告文本 2 3 2" xfId="8274"/>
    <cellStyle name="警告文本 2 3 3" xfId="8275"/>
    <cellStyle name="警告文本 2 3 4" xfId="8276"/>
    <cellStyle name="警告文本 2 4" xfId="8277"/>
    <cellStyle name="警告文本 2 5" xfId="8278"/>
    <cellStyle name="警告文本 2 6" xfId="8279"/>
    <cellStyle name="警告文本 3" xfId="8280"/>
    <cellStyle name="警告文本 3 2" xfId="8281"/>
    <cellStyle name="警告文本 3 2 2" xfId="8282"/>
    <cellStyle name="警告文本 3 2 3" xfId="8283"/>
    <cellStyle name="警告文本 3 2 4" xfId="8284"/>
    <cellStyle name="警告文本 3 3" xfId="8285"/>
    <cellStyle name="警告文本 3 3 2" xfId="8286"/>
    <cellStyle name="警告文本 3 3 3" xfId="8287"/>
    <cellStyle name="警告文本 3 3 4" xfId="8288"/>
    <cellStyle name="警告文本 3 4" xfId="8289"/>
    <cellStyle name="警告文本 3 5" xfId="8290"/>
    <cellStyle name="警告文本 3 6" xfId="8291"/>
    <cellStyle name="警告文本 4" xfId="8292"/>
    <cellStyle name="警告文本 4 2" xfId="8293"/>
    <cellStyle name="警告文本 4 2 2" xfId="8294"/>
    <cellStyle name="警告文本 4 2 3" xfId="8295"/>
    <cellStyle name="警告文本 4 2 4" xfId="8296"/>
    <cellStyle name="警告文本 4 3" xfId="8297"/>
    <cellStyle name="警告文本 4 3 2" xfId="8298"/>
    <cellStyle name="警告文本 4 3 3" xfId="8299"/>
    <cellStyle name="警告文本 4 3 4" xfId="8300"/>
    <cellStyle name="警告文本 4 4" xfId="8301"/>
    <cellStyle name="警告文本 4 5" xfId="8302"/>
    <cellStyle name="警告文本 4 6" xfId="8303"/>
    <cellStyle name="链接单元格 2" xfId="8304"/>
    <cellStyle name="链接单元格 2 2" xfId="8305"/>
    <cellStyle name="链接单元格 2 2 2" xfId="8306"/>
    <cellStyle name="链接单元格 2 2 3" xfId="8307"/>
    <cellStyle name="链接单元格 2 2 4" xfId="8308"/>
    <cellStyle name="链接单元格 2 3" xfId="8309"/>
    <cellStyle name="链接单元格 2 4" xfId="8310"/>
    <cellStyle name="链接单元格 2 5" xfId="8311"/>
    <cellStyle name="链接单元格 3" xfId="8312"/>
    <cellStyle name="链接单元格 3 2" xfId="8313"/>
    <cellStyle name="链接单元格 3 2 2" xfId="8314"/>
    <cellStyle name="链接单元格 3 2 3" xfId="8315"/>
    <cellStyle name="链接单元格 3 2 4" xfId="8316"/>
    <cellStyle name="链接单元格 3 3" xfId="8317"/>
    <cellStyle name="链接单元格 3 4" xfId="8318"/>
    <cellStyle name="链接单元格 3 5" xfId="8319"/>
    <cellStyle name="普通_97-917" xfId="8320"/>
    <cellStyle name="千分位[0]_laroux" xfId="8321"/>
    <cellStyle name="千分位_97-917" xfId="8322"/>
    <cellStyle name="千位[0]_ 方正PC" xfId="8323"/>
    <cellStyle name="千位_ 方正PC" xfId="8324"/>
    <cellStyle name="千位分隔 2" xfId="8325"/>
    <cellStyle name="千位分隔 2 10" xfId="8326"/>
    <cellStyle name="千位分隔 2 2" xfId="8327"/>
    <cellStyle name="千位分隔 2 2 2" xfId="8328"/>
    <cellStyle name="千位分隔 2 2 2 2" xfId="8329"/>
    <cellStyle name="千位分隔 2 2 2 2 2" xfId="8330"/>
    <cellStyle name="千位分隔 2 2 2 2 3" xfId="8331"/>
    <cellStyle name="千位分隔 2 2 2 2 4" xfId="8332"/>
    <cellStyle name="千位分隔 2 2 2 3" xfId="8333"/>
    <cellStyle name="千位分隔 2 2 2 4" xfId="8334"/>
    <cellStyle name="千位分隔 2 2 2 5" xfId="8335"/>
    <cellStyle name="千位分隔 2 2 3" xfId="8336"/>
    <cellStyle name="千位分隔 2 2 3 2" xfId="8337"/>
    <cellStyle name="千位分隔 2 2 3 3" xfId="8338"/>
    <cellStyle name="千位分隔 2 2 3 4" xfId="8339"/>
    <cellStyle name="千位分隔 2 2 4" xfId="8340"/>
    <cellStyle name="千位分隔 2 2 4 2" xfId="8341"/>
    <cellStyle name="千位分隔 2 2 4 3" xfId="8342"/>
    <cellStyle name="千位分隔 2 2 4 4" xfId="8343"/>
    <cellStyle name="千位分隔 2 2 5" xfId="8344"/>
    <cellStyle name="千位分隔 2 2 6" xfId="8345"/>
    <cellStyle name="千位分隔 2 2 7" xfId="8346"/>
    <cellStyle name="千位分隔 2 3" xfId="8347"/>
    <cellStyle name="千位分隔 2 3 2" xfId="8348"/>
    <cellStyle name="千位分隔 2 3 2 2" xfId="8349"/>
    <cellStyle name="千位分隔 2 3 2 3" xfId="8350"/>
    <cellStyle name="千位分隔 2 3 2 4" xfId="8351"/>
    <cellStyle name="千位分隔 2 3 3" xfId="8352"/>
    <cellStyle name="千位分隔 2 3 4" xfId="8353"/>
    <cellStyle name="千位分隔 2 3 5" xfId="8354"/>
    <cellStyle name="千位分隔 2 4" xfId="8355"/>
    <cellStyle name="千位分隔 2 4 2" xfId="8356"/>
    <cellStyle name="千位分隔 2 4 2 2" xfId="8357"/>
    <cellStyle name="千位分隔 2 4 2 3" xfId="8358"/>
    <cellStyle name="千位分隔 2 4 2 4" xfId="8359"/>
    <cellStyle name="千位分隔 2 4 3" xfId="8360"/>
    <cellStyle name="千位分隔 2 4 4" xfId="8361"/>
    <cellStyle name="千位分隔 2 4 5" xfId="8362"/>
    <cellStyle name="千位分隔 2 5" xfId="8363"/>
    <cellStyle name="千位分隔 2 5 2" xfId="8364"/>
    <cellStyle name="千位分隔 2 5 2 2" xfId="8365"/>
    <cellStyle name="千位分隔 2 5 2 3" xfId="8366"/>
    <cellStyle name="千位分隔 2 5 2 4" xfId="8367"/>
    <cellStyle name="千位分隔 2 5 3" xfId="8368"/>
    <cellStyle name="千位分隔 2 5 4" xfId="8369"/>
    <cellStyle name="千位分隔 2 5 5" xfId="8370"/>
    <cellStyle name="千位分隔 2 6" xfId="8371"/>
    <cellStyle name="千位分隔 2 6 2" xfId="8372"/>
    <cellStyle name="千位分隔 2 6 3" xfId="8373"/>
    <cellStyle name="千位分隔 2 6 4" xfId="8374"/>
    <cellStyle name="千位分隔 2 7" xfId="8375"/>
    <cellStyle name="千位分隔 2 7 2" xfId="8376"/>
    <cellStyle name="千位分隔 2 7 3" xfId="8377"/>
    <cellStyle name="千位分隔 2 7 4" xfId="8378"/>
    <cellStyle name="千位分隔 2 8" xfId="8379"/>
    <cellStyle name="千位分隔 2 9" xfId="8380"/>
    <cellStyle name="千位分隔 3" xfId="8381"/>
    <cellStyle name="千位分隔 3 2" xfId="8382"/>
    <cellStyle name="千位分隔 3 2 2" xfId="8383"/>
    <cellStyle name="千位分隔 3 2 2 2" xfId="8384"/>
    <cellStyle name="千位分隔 3 2 2 3" xfId="8385"/>
    <cellStyle name="千位分隔 3 2 2 4" xfId="8386"/>
    <cellStyle name="千位分隔 3 2 3" xfId="8387"/>
    <cellStyle name="千位分隔 3 2 4" xfId="8388"/>
    <cellStyle name="千位分隔 3 2 5" xfId="8389"/>
    <cellStyle name="千位分隔 3 3" xfId="8390"/>
    <cellStyle name="千位分隔 3 3 2" xfId="8391"/>
    <cellStyle name="千位分隔 3 3 2 2" xfId="8392"/>
    <cellStyle name="千位分隔 3 3 2 3" xfId="8393"/>
    <cellStyle name="千位分隔 3 3 2 4" xfId="8394"/>
    <cellStyle name="千位分隔 3 3 3" xfId="8395"/>
    <cellStyle name="千位分隔 3 3 4" xfId="8396"/>
    <cellStyle name="千位分隔 3 3 5" xfId="8397"/>
    <cellStyle name="千位分隔 3 4" xfId="8398"/>
    <cellStyle name="千位分隔 3 4 2" xfId="8399"/>
    <cellStyle name="千位分隔 3 4 3" xfId="8400"/>
    <cellStyle name="千位分隔 3 4 4" xfId="8401"/>
    <cellStyle name="千位分隔 3 5" xfId="8402"/>
    <cellStyle name="千位分隔 3 5 2" xfId="8403"/>
    <cellStyle name="千位分隔 3 5 3" xfId="8404"/>
    <cellStyle name="千位分隔 3 5 4" xfId="8405"/>
    <cellStyle name="千位分隔 3 6" xfId="8406"/>
    <cellStyle name="千位分隔 3 6 2" xfId="8407"/>
    <cellStyle name="千位分隔 3 6 3" xfId="8408"/>
    <cellStyle name="千位分隔 3 6 4" xfId="8409"/>
    <cellStyle name="千位分隔 3 7" xfId="8410"/>
    <cellStyle name="千位分隔 3 8" xfId="8411"/>
    <cellStyle name="千位分隔 3 9" xfId="8412"/>
    <cellStyle name="千位分隔 4" xfId="8413"/>
    <cellStyle name="千位分隔 4 2" xfId="8414"/>
    <cellStyle name="千位分隔 4 2 2" xfId="8415"/>
    <cellStyle name="千位分隔 4 2 3" xfId="8416"/>
    <cellStyle name="千位分隔 4 2 4" xfId="8417"/>
    <cellStyle name="千位分隔 4 3" xfId="8418"/>
    <cellStyle name="千位分隔 4 3 2" xfId="8419"/>
    <cellStyle name="千位分隔 4 3 3" xfId="8420"/>
    <cellStyle name="千位分隔 4 3 4" xfId="8421"/>
    <cellStyle name="千位分隔 4 4" xfId="8422"/>
    <cellStyle name="千位分隔 4 4 2" xfId="8423"/>
    <cellStyle name="千位分隔 4 4 3" xfId="8424"/>
    <cellStyle name="千位分隔 4 4 4" xfId="8425"/>
    <cellStyle name="千位分隔 4 5" xfId="8426"/>
    <cellStyle name="千位分隔 4 6" xfId="8427"/>
    <cellStyle name="千位分隔 4 7" xfId="8428"/>
    <cellStyle name="千位分隔 5" xfId="8429"/>
    <cellStyle name="千位分隔 5 2" xfId="8430"/>
    <cellStyle name="千位分隔 5 2 2" xfId="8431"/>
    <cellStyle name="千位分隔 5 2 3" xfId="8432"/>
    <cellStyle name="千位分隔 5 2 4" xfId="8433"/>
    <cellStyle name="千位分隔 5 3" xfId="8434"/>
    <cellStyle name="千位分隔 5 4" xfId="8435"/>
    <cellStyle name="千位分隔 5 5" xfId="8436"/>
    <cellStyle name="千位分隔 6" xfId="8437"/>
    <cellStyle name="千位分隔 6 2" xfId="8438"/>
    <cellStyle name="千位分隔 6 2 2" xfId="8439"/>
    <cellStyle name="千位分隔 6 2 3" xfId="8440"/>
    <cellStyle name="千位分隔 6 2 4" xfId="8441"/>
    <cellStyle name="千位分隔 6 3" xfId="8442"/>
    <cellStyle name="千位分隔 6 4" xfId="8443"/>
    <cellStyle name="千位分隔 6 5" xfId="8444"/>
    <cellStyle name="千位分隔 7" xfId="8445"/>
    <cellStyle name="千位分隔 7 2" xfId="8446"/>
    <cellStyle name="千位分隔 7 3" xfId="8447"/>
    <cellStyle name="千位分隔 7 4" xfId="8448"/>
    <cellStyle name="千位分隔 8" xfId="8449"/>
    <cellStyle name="千位分隔 8 2" xfId="8450"/>
    <cellStyle name="千位分隔 8 3" xfId="8451"/>
    <cellStyle name="千位分隔 8 4" xfId="8452"/>
    <cellStyle name="强调 1" xfId="8453"/>
    <cellStyle name="强调 1 2" xfId="8454"/>
    <cellStyle name="强调 1 2 2" xfId="8455"/>
    <cellStyle name="强调 1 2 2 2" xfId="8456"/>
    <cellStyle name="强调 1 2 2 2 2" xfId="8457"/>
    <cellStyle name="强调 1 2 2 2 3" xfId="8458"/>
    <cellStyle name="强调 1 2 2 2 4" xfId="8459"/>
    <cellStyle name="强调 1 2 2 3" xfId="8460"/>
    <cellStyle name="强调 1 2 2 4" xfId="8461"/>
    <cellStyle name="强调 1 2 2 5" xfId="8462"/>
    <cellStyle name="强调 1 2 3" xfId="8463"/>
    <cellStyle name="强调 1 2 3 2" xfId="8464"/>
    <cellStyle name="强调 1 2 3 2 2" xfId="8465"/>
    <cellStyle name="强调 1 2 3 2 3" xfId="8466"/>
    <cellStyle name="强调 1 2 3 2 4" xfId="8467"/>
    <cellStyle name="强调 1 2 3 3" xfId="8468"/>
    <cellStyle name="强调 1 2 3 4" xfId="8469"/>
    <cellStyle name="强调 1 2 3 5" xfId="8470"/>
    <cellStyle name="强调 1 2 4" xfId="8471"/>
    <cellStyle name="强调 1 2 4 2" xfId="8472"/>
    <cellStyle name="强调 1 2 4 3" xfId="8473"/>
    <cellStyle name="强调 1 2 4 4" xfId="8474"/>
    <cellStyle name="强调 1 2 5" xfId="8475"/>
    <cellStyle name="强调 1 2 6" xfId="8476"/>
    <cellStyle name="强调 1 2 7" xfId="8477"/>
    <cellStyle name="强调 1 3" xfId="8478"/>
    <cellStyle name="强调 1 3 2" xfId="8479"/>
    <cellStyle name="强调 1 3 2 2" xfId="8480"/>
    <cellStyle name="强调 1 3 2 3" xfId="8481"/>
    <cellStyle name="强调 1 3 2 4" xfId="8482"/>
    <cellStyle name="强调 1 3 3" xfId="8483"/>
    <cellStyle name="强调 1 3 4" xfId="8484"/>
    <cellStyle name="强调 1 3 5" xfId="8485"/>
    <cellStyle name="强调 1 4" xfId="8486"/>
    <cellStyle name="强调 1 4 2" xfId="8487"/>
    <cellStyle name="强调 1 4 2 2" xfId="8488"/>
    <cellStyle name="强调 1 4 2 3" xfId="8489"/>
    <cellStyle name="强调 1 4 2 4" xfId="8490"/>
    <cellStyle name="强调 1 4 3" xfId="8491"/>
    <cellStyle name="强调 1 4 4" xfId="8492"/>
    <cellStyle name="强调 1 4 5" xfId="8493"/>
    <cellStyle name="强调 1 5" xfId="8494"/>
    <cellStyle name="强调 1 5 2" xfId="8495"/>
    <cellStyle name="强调 1 5 3" xfId="8496"/>
    <cellStyle name="强调 1 5 4" xfId="8497"/>
    <cellStyle name="强调 1 6" xfId="8498"/>
    <cellStyle name="强调 1 7" xfId="8499"/>
    <cellStyle name="强调 1 8" xfId="8500"/>
    <cellStyle name="强调 2" xfId="8501"/>
    <cellStyle name="强调 2 2" xfId="8502"/>
    <cellStyle name="强调 2 2 2" xfId="8503"/>
    <cellStyle name="强调 2 2 2 2" xfId="8504"/>
    <cellStyle name="强调 2 2 2 2 2" xfId="8505"/>
    <cellStyle name="强调 2 2 2 2 3" xfId="8506"/>
    <cellStyle name="强调 2 2 2 2 4" xfId="8507"/>
    <cellStyle name="强调 2 2 2 3" xfId="8508"/>
    <cellStyle name="强调 2 2 2 4" xfId="8509"/>
    <cellStyle name="强调 2 2 2 5" xfId="8510"/>
    <cellStyle name="强调 2 2 3" xfId="8511"/>
    <cellStyle name="强调 2 2 3 2" xfId="8512"/>
    <cellStyle name="强调 2 2 3 2 2" xfId="8513"/>
    <cellStyle name="强调 2 2 3 2 3" xfId="8514"/>
    <cellStyle name="强调 2 2 3 2 4" xfId="8515"/>
    <cellStyle name="强调 2 2 3 3" xfId="8516"/>
    <cellStyle name="强调 2 2 3 4" xfId="8517"/>
    <cellStyle name="强调 2 2 3 5" xfId="8518"/>
    <cellStyle name="强调 2 2 4" xfId="8519"/>
    <cellStyle name="强调 2 2 4 2" xfId="8520"/>
    <cellStyle name="强调 2 2 4 3" xfId="8521"/>
    <cellStyle name="强调 2 2 4 4" xfId="8522"/>
    <cellStyle name="强调 2 2 5" xfId="8523"/>
    <cellStyle name="强调 2 2 6" xfId="8524"/>
    <cellStyle name="强调 2 2 7" xfId="8525"/>
    <cellStyle name="强调 2 3" xfId="8526"/>
    <cellStyle name="强调 2 3 2" xfId="8527"/>
    <cellStyle name="强调 2 3 2 2" xfId="8528"/>
    <cellStyle name="强调 2 3 2 3" xfId="8529"/>
    <cellStyle name="强调 2 3 2 4" xfId="8530"/>
    <cellStyle name="强调 2 3 3" xfId="8531"/>
    <cellStyle name="强调 2 3 4" xfId="8532"/>
    <cellStyle name="强调 2 3 5" xfId="8533"/>
    <cellStyle name="强调 2 4" xfId="8534"/>
    <cellStyle name="强调 2 4 2" xfId="8535"/>
    <cellStyle name="强调 2 4 2 2" xfId="8536"/>
    <cellStyle name="强调 2 4 2 3" xfId="8537"/>
    <cellStyle name="强调 2 4 2 4" xfId="8538"/>
    <cellStyle name="强调 2 4 3" xfId="8539"/>
    <cellStyle name="强调 2 4 4" xfId="8540"/>
    <cellStyle name="强调 2 4 5" xfId="8541"/>
    <cellStyle name="强调 2 5" xfId="8542"/>
    <cellStyle name="强调 2 5 2" xfId="8543"/>
    <cellStyle name="强调 2 5 3" xfId="8544"/>
    <cellStyle name="强调 2 5 4" xfId="8545"/>
    <cellStyle name="强调 2 6" xfId="8546"/>
    <cellStyle name="强调 2 7" xfId="8547"/>
    <cellStyle name="强调 2 8" xfId="8548"/>
    <cellStyle name="强调 3" xfId="8549"/>
    <cellStyle name="强调 3 2" xfId="8550"/>
    <cellStyle name="强调 3 2 2" xfId="8551"/>
    <cellStyle name="强调 3 2 2 2" xfId="8552"/>
    <cellStyle name="强调 3 2 2 2 2" xfId="8553"/>
    <cellStyle name="强调 3 2 2 2 3" xfId="8554"/>
    <cellStyle name="强调 3 2 2 2 4" xfId="8555"/>
    <cellStyle name="强调 3 2 2 3" xfId="8556"/>
    <cellStyle name="强调 3 2 2 4" xfId="8557"/>
    <cellStyle name="强调 3 2 2 5" xfId="8558"/>
    <cellStyle name="强调 3 2 3" xfId="8559"/>
    <cellStyle name="强调 3 2 3 2" xfId="8560"/>
    <cellStyle name="强调 3 2 3 2 2" xfId="8561"/>
    <cellStyle name="强调 3 2 3 2 3" xfId="8562"/>
    <cellStyle name="强调 3 2 3 2 4" xfId="8563"/>
    <cellStyle name="强调 3 2 3 3" xfId="8564"/>
    <cellStyle name="强调 3 2 3 4" xfId="8565"/>
    <cellStyle name="强调 3 2 3 5" xfId="8566"/>
    <cellStyle name="强调 3 2 4" xfId="8567"/>
    <cellStyle name="强调 3 2 4 2" xfId="8568"/>
    <cellStyle name="强调 3 2 4 3" xfId="8569"/>
    <cellStyle name="强调 3 2 4 4" xfId="8570"/>
    <cellStyle name="强调 3 2 5" xfId="8571"/>
    <cellStyle name="强调 3 2 6" xfId="8572"/>
    <cellStyle name="强调 3 2 7" xfId="8573"/>
    <cellStyle name="强调 3 3" xfId="8574"/>
    <cellStyle name="强调 3 3 2" xfId="8575"/>
    <cellStyle name="强调 3 3 2 2" xfId="8576"/>
    <cellStyle name="强调 3 3 2 3" xfId="8577"/>
    <cellStyle name="强调 3 3 2 4" xfId="8578"/>
    <cellStyle name="强调 3 3 3" xfId="8579"/>
    <cellStyle name="强调 3 3 4" xfId="8580"/>
    <cellStyle name="强调 3 3 5" xfId="8581"/>
    <cellStyle name="强调 3 4" xfId="8582"/>
    <cellStyle name="强调 3 4 2" xfId="8583"/>
    <cellStyle name="强调 3 4 2 2" xfId="8584"/>
    <cellStyle name="强调 3 4 2 3" xfId="8585"/>
    <cellStyle name="强调 3 4 2 4" xfId="8586"/>
    <cellStyle name="强调 3 4 3" xfId="8587"/>
    <cellStyle name="强调 3 4 4" xfId="8588"/>
    <cellStyle name="强调 3 4 5" xfId="8589"/>
    <cellStyle name="强调 3 5" xfId="8590"/>
    <cellStyle name="强调 3 5 2" xfId="8591"/>
    <cellStyle name="强调 3 5 3" xfId="8592"/>
    <cellStyle name="强调 3 5 4" xfId="8593"/>
    <cellStyle name="强调 3 6" xfId="8594"/>
    <cellStyle name="强调 3 7" xfId="8595"/>
    <cellStyle name="强调 3 8" xfId="8596"/>
    <cellStyle name="强调文字颜色 1 2" xfId="8597"/>
    <cellStyle name="强调文字颜色 1 2 2" xfId="8598"/>
    <cellStyle name="强调文字颜色 1 2 2 2" xfId="8599"/>
    <cellStyle name="强调文字颜色 1 2 2 3" xfId="8600"/>
    <cellStyle name="强调文字颜色 1 2 2 4" xfId="8601"/>
    <cellStyle name="强调文字颜色 1 2 3" xfId="8602"/>
    <cellStyle name="强调文字颜色 1 2 3 2" xfId="8603"/>
    <cellStyle name="强调文字颜色 1 2 3 3" xfId="8604"/>
    <cellStyle name="强调文字颜色 1 2 3 4" xfId="8605"/>
    <cellStyle name="强调文字颜色 1 2 4" xfId="8606"/>
    <cellStyle name="强调文字颜色 1 2 5" xfId="8607"/>
    <cellStyle name="强调文字颜色 1 2 6" xfId="8608"/>
    <cellStyle name="强调文字颜色 1 3" xfId="8609"/>
    <cellStyle name="强调文字颜色 1 3 2" xfId="8610"/>
    <cellStyle name="强调文字颜色 1 3 2 2" xfId="8611"/>
    <cellStyle name="强调文字颜色 1 3 2 3" xfId="8612"/>
    <cellStyle name="强调文字颜色 1 3 2 4" xfId="8613"/>
    <cellStyle name="强调文字颜色 1 3 3" xfId="8614"/>
    <cellStyle name="强调文字颜色 1 3 3 2" xfId="8615"/>
    <cellStyle name="强调文字颜色 1 3 3 3" xfId="8616"/>
    <cellStyle name="强调文字颜色 1 3 3 4" xfId="8617"/>
    <cellStyle name="强调文字颜色 1 3 4" xfId="8618"/>
    <cellStyle name="强调文字颜色 1 3 5" xfId="8619"/>
    <cellStyle name="强调文字颜色 1 3 6" xfId="8620"/>
    <cellStyle name="强调文字颜色 2 2" xfId="8621"/>
    <cellStyle name="强调文字颜色 2 2 2" xfId="8622"/>
    <cellStyle name="强调文字颜色 2 2 2 2" xfId="8623"/>
    <cellStyle name="强调文字颜色 2 2 2 3" xfId="8624"/>
    <cellStyle name="强调文字颜色 2 2 2 4" xfId="8625"/>
    <cellStyle name="强调文字颜色 2 2 3" xfId="8626"/>
    <cellStyle name="强调文字颜色 2 2 3 2" xfId="8627"/>
    <cellStyle name="强调文字颜色 2 2 3 3" xfId="8628"/>
    <cellStyle name="强调文字颜色 2 2 3 4" xfId="8629"/>
    <cellStyle name="强调文字颜色 2 2 4" xfId="8630"/>
    <cellStyle name="强调文字颜色 2 2 5" xfId="8631"/>
    <cellStyle name="强调文字颜色 2 2 6" xfId="8632"/>
    <cellStyle name="强调文字颜色 2 3" xfId="8633"/>
    <cellStyle name="强调文字颜色 2 3 2" xfId="8634"/>
    <cellStyle name="强调文字颜色 2 3 2 2" xfId="8635"/>
    <cellStyle name="强调文字颜色 2 3 2 3" xfId="8636"/>
    <cellStyle name="强调文字颜色 2 3 2 4" xfId="8637"/>
    <cellStyle name="强调文字颜色 2 3 3" xfId="8638"/>
    <cellStyle name="强调文字颜色 2 3 3 2" xfId="8639"/>
    <cellStyle name="强调文字颜色 2 3 3 3" xfId="8640"/>
    <cellStyle name="强调文字颜色 2 3 3 4" xfId="8641"/>
    <cellStyle name="强调文字颜色 2 3 4" xfId="8642"/>
    <cellStyle name="强调文字颜色 2 3 5" xfId="8643"/>
    <cellStyle name="强调文字颜色 2 3 6" xfId="8644"/>
    <cellStyle name="强调文字颜色 3 2" xfId="8645"/>
    <cellStyle name="强调文字颜色 3 2 2" xfId="8646"/>
    <cellStyle name="强调文字颜色 3 2 2 2" xfId="8647"/>
    <cellStyle name="强调文字颜色 3 2 2 3" xfId="8648"/>
    <cellStyle name="强调文字颜色 3 2 2 4" xfId="8649"/>
    <cellStyle name="强调文字颜色 3 2 3" xfId="8650"/>
    <cellStyle name="强调文字颜色 3 2 3 2" xfId="8651"/>
    <cellStyle name="强调文字颜色 3 2 3 3" xfId="8652"/>
    <cellStyle name="强调文字颜色 3 2 3 4" xfId="8653"/>
    <cellStyle name="强调文字颜色 3 2 4" xfId="8654"/>
    <cellStyle name="强调文字颜色 3 2 5" xfId="8655"/>
    <cellStyle name="强调文字颜色 3 2 6" xfId="8656"/>
    <cellStyle name="强调文字颜色 3 3" xfId="8657"/>
    <cellStyle name="强调文字颜色 3 3 2" xfId="8658"/>
    <cellStyle name="强调文字颜色 3 3 2 2" xfId="8659"/>
    <cellStyle name="强调文字颜色 3 3 2 3" xfId="8660"/>
    <cellStyle name="强调文字颜色 3 3 2 4" xfId="8661"/>
    <cellStyle name="强调文字颜色 3 3 3" xfId="8662"/>
    <cellStyle name="强调文字颜色 3 3 3 2" xfId="8663"/>
    <cellStyle name="强调文字颜色 3 3 3 3" xfId="8664"/>
    <cellStyle name="强调文字颜色 3 3 3 4" xfId="8665"/>
    <cellStyle name="强调文字颜色 3 3 4" xfId="8666"/>
    <cellStyle name="强调文字颜色 3 3 5" xfId="8667"/>
    <cellStyle name="强调文字颜色 3 3 6" xfId="8668"/>
    <cellStyle name="强调文字颜色 4 2" xfId="8669"/>
    <cellStyle name="强调文字颜色 4 2 2" xfId="8670"/>
    <cellStyle name="强调文字颜色 4 2 2 2" xfId="8671"/>
    <cellStyle name="强调文字颜色 4 2 2 3" xfId="8672"/>
    <cellStyle name="强调文字颜色 4 2 2 4" xfId="8673"/>
    <cellStyle name="强调文字颜色 4 2 3" xfId="8674"/>
    <cellStyle name="强调文字颜色 4 2 3 2" xfId="8675"/>
    <cellStyle name="强调文字颜色 4 2 3 3" xfId="8676"/>
    <cellStyle name="强调文字颜色 4 2 3 4" xfId="8677"/>
    <cellStyle name="强调文字颜色 4 2 4" xfId="8678"/>
    <cellStyle name="强调文字颜色 4 2 5" xfId="8679"/>
    <cellStyle name="强调文字颜色 4 2 6" xfId="8680"/>
    <cellStyle name="强调文字颜色 4 3" xfId="8681"/>
    <cellStyle name="强调文字颜色 4 3 2" xfId="8682"/>
    <cellStyle name="强调文字颜色 4 3 2 2" xfId="8683"/>
    <cellStyle name="强调文字颜色 4 3 2 3" xfId="8684"/>
    <cellStyle name="强调文字颜色 4 3 2 4" xfId="8685"/>
    <cellStyle name="强调文字颜色 4 3 3" xfId="8686"/>
    <cellStyle name="强调文字颜色 4 3 3 2" xfId="8687"/>
    <cellStyle name="强调文字颜色 4 3 3 3" xfId="8688"/>
    <cellStyle name="强调文字颜色 4 3 3 4" xfId="8689"/>
    <cellStyle name="强调文字颜色 4 3 4" xfId="8690"/>
    <cellStyle name="强调文字颜色 4 3 5" xfId="8691"/>
    <cellStyle name="强调文字颜色 4 3 6" xfId="8692"/>
    <cellStyle name="强调文字颜色 5 2" xfId="8693"/>
    <cellStyle name="强调文字颜色 5 2 2" xfId="8694"/>
    <cellStyle name="强调文字颜色 5 2 2 2" xfId="8695"/>
    <cellStyle name="强调文字颜色 5 2 2 3" xfId="8696"/>
    <cellStyle name="强调文字颜色 5 2 2 4" xfId="8697"/>
    <cellStyle name="强调文字颜色 5 2 3" xfId="8698"/>
    <cellStyle name="强调文字颜色 5 2 3 2" xfId="8699"/>
    <cellStyle name="强调文字颜色 5 2 3 3" xfId="8700"/>
    <cellStyle name="强调文字颜色 5 2 3 4" xfId="8701"/>
    <cellStyle name="强调文字颜色 5 2 4" xfId="8702"/>
    <cellStyle name="强调文字颜色 5 2 5" xfId="8703"/>
    <cellStyle name="强调文字颜色 5 2 6" xfId="8704"/>
    <cellStyle name="强调文字颜色 5 3" xfId="8705"/>
    <cellStyle name="强调文字颜色 5 3 2" xfId="8706"/>
    <cellStyle name="强调文字颜色 5 3 2 2" xfId="8707"/>
    <cellStyle name="强调文字颜色 5 3 2 3" xfId="8708"/>
    <cellStyle name="强调文字颜色 5 3 2 4" xfId="8709"/>
    <cellStyle name="强调文字颜色 5 3 3" xfId="8710"/>
    <cellStyle name="强调文字颜色 5 3 3 2" xfId="8711"/>
    <cellStyle name="强调文字颜色 5 3 3 3" xfId="8712"/>
    <cellStyle name="强调文字颜色 5 3 3 4" xfId="8713"/>
    <cellStyle name="强调文字颜色 5 3 4" xfId="8714"/>
    <cellStyle name="强调文字颜色 5 3 5" xfId="8715"/>
    <cellStyle name="强调文字颜色 5 3 6" xfId="8716"/>
    <cellStyle name="强调文字颜色 6 2" xfId="8717"/>
    <cellStyle name="强调文字颜色 6 2 2" xfId="8718"/>
    <cellStyle name="强调文字颜色 6 2 2 2" xfId="8719"/>
    <cellStyle name="强调文字颜色 6 2 2 3" xfId="8720"/>
    <cellStyle name="强调文字颜色 6 2 2 4" xfId="8721"/>
    <cellStyle name="强调文字颜色 6 2 3" xfId="8722"/>
    <cellStyle name="强调文字颜色 6 2 3 2" xfId="8723"/>
    <cellStyle name="强调文字颜色 6 2 3 3" xfId="8724"/>
    <cellStyle name="强调文字颜色 6 2 3 4" xfId="8725"/>
    <cellStyle name="强调文字颜色 6 2 4" xfId="8726"/>
    <cellStyle name="强调文字颜色 6 2 5" xfId="8727"/>
    <cellStyle name="强调文字颜色 6 2 6" xfId="8728"/>
    <cellStyle name="强调文字颜色 6 3" xfId="8729"/>
    <cellStyle name="强调文字颜色 6 3 2" xfId="8730"/>
    <cellStyle name="强调文字颜色 6 3 2 2" xfId="8731"/>
    <cellStyle name="强调文字颜色 6 3 2 3" xfId="8732"/>
    <cellStyle name="强调文字颜色 6 3 2 4" xfId="8733"/>
    <cellStyle name="强调文字颜色 6 3 3" xfId="8734"/>
    <cellStyle name="强调文字颜色 6 3 3 2" xfId="8735"/>
    <cellStyle name="强调文字颜色 6 3 3 3" xfId="8736"/>
    <cellStyle name="强调文字颜色 6 3 3 4" xfId="8737"/>
    <cellStyle name="强调文字颜色 6 3 4" xfId="8738"/>
    <cellStyle name="强调文字颜色 6 3 5" xfId="8739"/>
    <cellStyle name="强调文字颜色 6 3 6" xfId="8740"/>
    <cellStyle name="日期" xfId="8741"/>
    <cellStyle name="日期 2" xfId="8742"/>
    <cellStyle name="日期 3" xfId="8743"/>
    <cellStyle name="日期 4" xfId="8744"/>
    <cellStyle name="商品名称" xfId="8745"/>
    <cellStyle name="商品名称 2" xfId="8746"/>
    <cellStyle name="商品名称 3" xfId="8747"/>
    <cellStyle name="商品名称 4" xfId="8748"/>
    <cellStyle name="适中 2" xfId="8749"/>
    <cellStyle name="适中 2 2" xfId="8750"/>
    <cellStyle name="适中 2 2 2" xfId="8751"/>
    <cellStyle name="适中 2 2 3" xfId="8752"/>
    <cellStyle name="适中 2 2 4" xfId="8753"/>
    <cellStyle name="适中 2 3" xfId="8754"/>
    <cellStyle name="适中 2 3 2" xfId="8755"/>
    <cellStyle name="适中 2 3 3" xfId="8756"/>
    <cellStyle name="适中 2 3 4" xfId="8757"/>
    <cellStyle name="适中 2 4" xfId="8758"/>
    <cellStyle name="适中 2 5" xfId="8759"/>
    <cellStyle name="适中 2 6" xfId="8760"/>
    <cellStyle name="适中 3" xfId="8761"/>
    <cellStyle name="适中 3 2" xfId="8762"/>
    <cellStyle name="适中 3 2 2" xfId="8763"/>
    <cellStyle name="适中 3 2 3" xfId="8764"/>
    <cellStyle name="适中 3 2 4" xfId="8765"/>
    <cellStyle name="适中 3 3" xfId="8766"/>
    <cellStyle name="适中 3 3 2" xfId="8767"/>
    <cellStyle name="适中 3 3 3" xfId="8768"/>
    <cellStyle name="适中 3 3 4" xfId="8769"/>
    <cellStyle name="适中 3 4" xfId="8770"/>
    <cellStyle name="适中 3 5" xfId="8771"/>
    <cellStyle name="适中 3 6" xfId="8772"/>
    <cellStyle name="输出 2" xfId="8773"/>
    <cellStyle name="输出 2 2" xfId="8774"/>
    <cellStyle name="输出 2 2 2" xfId="8775"/>
    <cellStyle name="输出 2 2 3" xfId="8776"/>
    <cellStyle name="输出 2 2 4" xfId="8777"/>
    <cellStyle name="输出 2 3" xfId="8778"/>
    <cellStyle name="输出 2 3 2" xfId="8779"/>
    <cellStyle name="输出 2 3 3" xfId="8780"/>
    <cellStyle name="输出 2 3 4" xfId="8781"/>
    <cellStyle name="输出 2 4" xfId="8782"/>
    <cellStyle name="输出 2 5" xfId="8783"/>
    <cellStyle name="输出 2 6" xfId="8784"/>
    <cellStyle name="输出 3" xfId="8785"/>
    <cellStyle name="输出 3 2" xfId="8786"/>
    <cellStyle name="输出 3 2 2" xfId="8787"/>
    <cellStyle name="输出 3 2 3" xfId="8788"/>
    <cellStyle name="输出 3 2 4" xfId="8789"/>
    <cellStyle name="输出 3 3" xfId="8790"/>
    <cellStyle name="输出 3 3 2" xfId="8791"/>
    <cellStyle name="输出 3 3 3" xfId="8792"/>
    <cellStyle name="输出 3 3 4" xfId="8793"/>
    <cellStyle name="输出 3 4" xfId="8794"/>
    <cellStyle name="输出 3 5" xfId="8795"/>
    <cellStyle name="输出 3 6" xfId="8796"/>
    <cellStyle name="输入 2" xfId="8797"/>
    <cellStyle name="输入 2 2" xfId="8798"/>
    <cellStyle name="输入 2 2 2" xfId="8799"/>
    <cellStyle name="输入 2 2 3" xfId="8800"/>
    <cellStyle name="输入 2 2 4" xfId="8801"/>
    <cellStyle name="输入 2 3" xfId="8802"/>
    <cellStyle name="输入 2 3 2" xfId="8803"/>
    <cellStyle name="输入 2 3 3" xfId="8804"/>
    <cellStyle name="输入 2 3 4" xfId="8805"/>
    <cellStyle name="输入 2 4" xfId="8806"/>
    <cellStyle name="输入 2 5" xfId="8807"/>
    <cellStyle name="输入 2 6" xfId="8808"/>
    <cellStyle name="输入 3" xfId="8809"/>
    <cellStyle name="输入 3 2" xfId="8810"/>
    <cellStyle name="输入 3 2 2" xfId="8811"/>
    <cellStyle name="输入 3 2 3" xfId="8812"/>
    <cellStyle name="输入 3 2 4" xfId="8813"/>
    <cellStyle name="输入 3 3" xfId="8814"/>
    <cellStyle name="输入 3 3 2" xfId="8815"/>
    <cellStyle name="输入 3 3 3" xfId="8816"/>
    <cellStyle name="输入 3 3 4" xfId="8817"/>
    <cellStyle name="输入 3 4" xfId="8818"/>
    <cellStyle name="输入 3 5" xfId="8819"/>
    <cellStyle name="输入 3 6" xfId="8820"/>
    <cellStyle name="数量" xfId="8821"/>
    <cellStyle name="数量 2" xfId="8822"/>
    <cellStyle name="数量 3" xfId="8823"/>
    <cellStyle name="数量 4" xfId="8824"/>
    <cellStyle name="样式 1" xfId="8825"/>
    <cellStyle name="样式 1 2" xfId="8826"/>
    <cellStyle name="样式 1 3" xfId="8827"/>
    <cellStyle name="样式 1 4" xfId="8828"/>
    <cellStyle name="昗弨_Pacific Region P&amp;L" xfId="8829"/>
    <cellStyle name="寘嬫愗傝 [0.00]_Region Orders (2)" xfId="8830"/>
    <cellStyle name="寘嬫愗傝_Region Orders (2)" xfId="8831"/>
    <cellStyle name="注释 2" xfId="8832"/>
    <cellStyle name="注释 2 2" xfId="8833"/>
    <cellStyle name="注释 2 2 2" xfId="8834"/>
    <cellStyle name="注释 2 2 2 2" xfId="8835"/>
    <cellStyle name="注释 2 2 2 3" xfId="8836"/>
    <cellStyle name="注释 2 2 2 4" xfId="8837"/>
    <cellStyle name="注释 2 2 3" xfId="8838"/>
    <cellStyle name="注释 2 2 4" xfId="8839"/>
    <cellStyle name="注释 2 2 5" xfId="8840"/>
    <cellStyle name="注释 2 3" xfId="8841"/>
    <cellStyle name="注释 2 3 2" xfId="8842"/>
    <cellStyle name="注释 2 3 3" xfId="8843"/>
    <cellStyle name="注释 2 3 4" xfId="8844"/>
    <cellStyle name="注释 2 4" xfId="8845"/>
    <cellStyle name="注释 2 4 2" xfId="8846"/>
    <cellStyle name="注释 2 4 3" xfId="8847"/>
    <cellStyle name="注释 2 4 4" xfId="8848"/>
    <cellStyle name="注释 2 5" xfId="8849"/>
    <cellStyle name="注释 2 6" xfId="8850"/>
    <cellStyle name="注释 2 7" xfId="8851"/>
    <cellStyle name="注释 3" xfId="8852"/>
    <cellStyle name="注释 3 2" xfId="8853"/>
    <cellStyle name="注释 3 2 2" xfId="8854"/>
    <cellStyle name="注释 3 2 2 2" xfId="8855"/>
    <cellStyle name="注释 3 2 2 3" xfId="8856"/>
    <cellStyle name="注释 3 2 2 4" xfId="8857"/>
    <cellStyle name="注释 3 2 3" xfId="8858"/>
    <cellStyle name="注释 3 2 4" xfId="8859"/>
    <cellStyle name="注释 3 2 5" xfId="8860"/>
    <cellStyle name="注释 3 3" xfId="8861"/>
    <cellStyle name="注释 3 3 2" xfId="8862"/>
    <cellStyle name="注释 3 3 3" xfId="8863"/>
    <cellStyle name="注释 3 3 4" xfId="8864"/>
    <cellStyle name="注释 3 4" xfId="8865"/>
    <cellStyle name="注释 3 4 2" xfId="8866"/>
    <cellStyle name="注释 3 4 3" xfId="8867"/>
    <cellStyle name="注释 3 4 4" xfId="8868"/>
    <cellStyle name="注释 3 5" xfId="8869"/>
    <cellStyle name="注释 3 6" xfId="8870"/>
    <cellStyle name="注释 3 7" xfId="8871"/>
    <cellStyle name="注释 4" xfId="8872"/>
    <cellStyle name="注释 4 2" xfId="8873"/>
    <cellStyle name="注释 4 2 2" xfId="8874"/>
    <cellStyle name="注释 4 2 2 2" xfId="8875"/>
    <cellStyle name="注释 4 2 2 3" xfId="8876"/>
    <cellStyle name="注释 4 2 2 4" xfId="8877"/>
    <cellStyle name="注释 4 2 3" xfId="8878"/>
    <cellStyle name="注释 4 2 4" xfId="8879"/>
    <cellStyle name="注释 4 2 5" xfId="8880"/>
    <cellStyle name="注释 4 3" xfId="8881"/>
    <cellStyle name="注释 4 3 2" xfId="8882"/>
    <cellStyle name="注释 4 3 3" xfId="8883"/>
    <cellStyle name="注释 4 3 4" xfId="8884"/>
    <cellStyle name="注释 4 4" xfId="8885"/>
    <cellStyle name="注释 4 4 2" xfId="8886"/>
    <cellStyle name="注释 4 4 3" xfId="8887"/>
    <cellStyle name="注释 4 4 4" xfId="8888"/>
    <cellStyle name="注释 4 5" xfId="8889"/>
    <cellStyle name="注释 4 6" xfId="8890"/>
    <cellStyle name="注释 4 7" xfId="889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9:K20"/>
  <sheetViews>
    <sheetView tabSelected="1" workbookViewId="0">
      <selection activeCell="L15" sqref="L15"/>
    </sheetView>
  </sheetViews>
  <sheetFormatPr defaultRowHeight="13.5"/>
  <sheetData>
    <row r="9" spans="2:11" ht="54.75" customHeight="1">
      <c r="B9" s="26" t="s">
        <v>1496</v>
      </c>
      <c r="C9" s="26"/>
      <c r="D9" s="26"/>
      <c r="E9" s="26"/>
      <c r="F9" s="26"/>
      <c r="G9" s="26"/>
      <c r="H9" s="26"/>
      <c r="I9" s="26"/>
    </row>
    <row r="15" spans="2:11" ht="22.5">
      <c r="E15" s="27" t="s">
        <v>1493</v>
      </c>
      <c r="F15" s="27"/>
      <c r="G15" s="27"/>
      <c r="H15" s="27"/>
      <c r="I15" s="27"/>
      <c r="J15" s="4"/>
      <c r="K15" s="4"/>
    </row>
    <row r="16" spans="2:11" ht="22.5">
      <c r="E16" s="27" t="s">
        <v>1494</v>
      </c>
      <c r="F16" s="27"/>
      <c r="G16" s="27"/>
      <c r="H16" s="27"/>
      <c r="I16" s="27"/>
      <c r="J16" s="4"/>
      <c r="K16" s="4"/>
    </row>
    <row r="17" spans="5:11" ht="22.5">
      <c r="E17" s="27" t="s">
        <v>1495</v>
      </c>
      <c r="F17" s="27"/>
      <c r="G17" s="27"/>
      <c r="H17" s="27"/>
      <c r="I17" s="27"/>
      <c r="J17" s="27"/>
      <c r="K17" s="27"/>
    </row>
    <row r="18" spans="5:11">
      <c r="E18" s="25"/>
      <c r="F18" s="25"/>
      <c r="G18" s="25"/>
      <c r="H18" s="25"/>
      <c r="I18" s="25"/>
      <c r="J18" s="25"/>
      <c r="K18" s="25"/>
    </row>
    <row r="19" spans="5:11">
      <c r="E19" s="25"/>
      <c r="F19" s="25"/>
      <c r="G19" s="25"/>
      <c r="H19" s="25"/>
      <c r="I19" s="25"/>
      <c r="J19" s="25"/>
      <c r="K19" s="25"/>
    </row>
    <row r="20" spans="5:11">
      <c r="E20" s="25"/>
      <c r="F20" s="25"/>
      <c r="G20" s="25"/>
      <c r="H20" s="25"/>
      <c r="I20" s="25"/>
      <c r="J20" s="25"/>
      <c r="K20" s="25"/>
    </row>
  </sheetData>
  <mergeCells count="7">
    <mergeCell ref="E19:K19"/>
    <mergeCell ref="E20:K20"/>
    <mergeCell ref="B9:I9"/>
    <mergeCell ref="E15:I15"/>
    <mergeCell ref="E16:I16"/>
    <mergeCell ref="E17:K17"/>
    <mergeCell ref="E18:K18"/>
  </mergeCells>
  <phoneticPr fontId="28"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D111"/>
  <sheetViews>
    <sheetView workbookViewId="0">
      <selection activeCell="D9" sqref="D9"/>
    </sheetView>
  </sheetViews>
  <sheetFormatPr defaultRowHeight="13.5"/>
  <cols>
    <col min="1" max="1" width="34" customWidth="1"/>
    <col min="2" max="2" width="15.75" customWidth="1"/>
    <col min="3" max="3" width="37" customWidth="1"/>
    <col min="4" max="4" width="19.125" customWidth="1"/>
  </cols>
  <sheetData>
    <row r="1" spans="1:4" ht="30">
      <c r="A1" s="35" t="s">
        <v>1506</v>
      </c>
      <c r="B1" s="35"/>
      <c r="C1" s="35"/>
      <c r="D1" s="35"/>
    </row>
    <row r="2" spans="1:4" ht="23.25" customHeight="1">
      <c r="A2" t="s">
        <v>522</v>
      </c>
      <c r="D2" s="14" t="s">
        <v>487</v>
      </c>
    </row>
    <row r="3" spans="1:4" ht="19.5" customHeight="1">
      <c r="A3" s="6" t="s">
        <v>3</v>
      </c>
      <c r="B3" s="6" t="s">
        <v>1286</v>
      </c>
      <c r="C3" s="6" t="s">
        <v>3</v>
      </c>
      <c r="D3" s="6" t="s">
        <v>1286</v>
      </c>
    </row>
    <row r="4" spans="1:4" ht="19.5" customHeight="1">
      <c r="A4" s="5" t="s">
        <v>609</v>
      </c>
      <c r="B4" s="1">
        <v>17524</v>
      </c>
      <c r="C4" s="5" t="s">
        <v>91</v>
      </c>
      <c r="D4" s="1">
        <v>302595</v>
      </c>
    </row>
    <row r="5" spans="1:4" ht="19.5" customHeight="1">
      <c r="A5" s="5" t="s">
        <v>36</v>
      </c>
      <c r="B5" s="1">
        <v>254339</v>
      </c>
      <c r="C5" s="5" t="s">
        <v>1287</v>
      </c>
      <c r="D5" s="1">
        <v>0</v>
      </c>
    </row>
    <row r="6" spans="1:4" ht="19.5" customHeight="1">
      <c r="A6" s="5" t="s">
        <v>1288</v>
      </c>
      <c r="B6" s="1">
        <v>1922</v>
      </c>
      <c r="C6" s="5" t="s">
        <v>1289</v>
      </c>
      <c r="D6" s="1">
        <v>0</v>
      </c>
    </row>
    <row r="7" spans="1:4" ht="19.5" customHeight="1">
      <c r="A7" s="5" t="s">
        <v>500</v>
      </c>
      <c r="B7" s="1">
        <v>126</v>
      </c>
      <c r="C7" s="5" t="s">
        <v>1290</v>
      </c>
      <c r="D7" s="1">
        <v>0</v>
      </c>
    </row>
    <row r="8" spans="1:4" ht="19.5" customHeight="1">
      <c r="A8" s="5" t="s">
        <v>502</v>
      </c>
      <c r="B8" s="1">
        <v>154</v>
      </c>
      <c r="C8" s="5" t="s">
        <v>1291</v>
      </c>
      <c r="D8" s="1">
        <v>0</v>
      </c>
    </row>
    <row r="9" spans="1:4" ht="19.5" customHeight="1">
      <c r="A9" s="5" t="s">
        <v>503</v>
      </c>
      <c r="B9" s="1">
        <v>312</v>
      </c>
      <c r="C9" s="5" t="s">
        <v>1292</v>
      </c>
      <c r="D9" s="1">
        <v>0</v>
      </c>
    </row>
    <row r="10" spans="1:4" ht="19.5" customHeight="1">
      <c r="A10" s="5" t="s">
        <v>504</v>
      </c>
      <c r="B10" s="1">
        <v>0</v>
      </c>
      <c r="C10" s="5" t="s">
        <v>1293</v>
      </c>
      <c r="D10" s="1">
        <v>0</v>
      </c>
    </row>
    <row r="11" spans="1:4" ht="19.5" customHeight="1">
      <c r="A11" s="5" t="s">
        <v>505</v>
      </c>
      <c r="B11" s="1">
        <v>1330</v>
      </c>
      <c r="C11" s="5" t="s">
        <v>1294</v>
      </c>
      <c r="D11" s="1">
        <v>0</v>
      </c>
    </row>
    <row r="12" spans="1:4" ht="19.5" customHeight="1">
      <c r="A12" s="5" t="s">
        <v>506</v>
      </c>
      <c r="B12" s="1">
        <v>0</v>
      </c>
      <c r="C12" s="5" t="s">
        <v>1295</v>
      </c>
      <c r="D12" s="1">
        <v>0</v>
      </c>
    </row>
    <row r="13" spans="1:4" ht="19.5" customHeight="1">
      <c r="A13" s="5" t="s">
        <v>38</v>
      </c>
      <c r="B13" s="1">
        <v>206795</v>
      </c>
      <c r="C13" s="5" t="s">
        <v>1296</v>
      </c>
      <c r="D13" s="1">
        <v>0</v>
      </c>
    </row>
    <row r="14" spans="1:4" ht="19.5" customHeight="1">
      <c r="A14" s="5" t="s">
        <v>507</v>
      </c>
      <c r="B14" s="1">
        <v>0</v>
      </c>
      <c r="C14" s="5" t="s">
        <v>1297</v>
      </c>
      <c r="D14" s="1">
        <v>0</v>
      </c>
    </row>
    <row r="15" spans="1:4" ht="19.5" customHeight="1">
      <c r="A15" s="5" t="s">
        <v>147</v>
      </c>
      <c r="B15" s="1">
        <v>66687</v>
      </c>
      <c r="C15" s="5" t="s">
        <v>1298</v>
      </c>
      <c r="D15" s="1">
        <v>0</v>
      </c>
    </row>
    <row r="16" spans="1:4" ht="19.5" customHeight="1">
      <c r="A16" s="5" t="s">
        <v>508</v>
      </c>
      <c r="B16" s="1">
        <v>10018</v>
      </c>
      <c r="C16" s="5" t="s">
        <v>1299</v>
      </c>
      <c r="D16" s="1">
        <v>0</v>
      </c>
    </row>
    <row r="17" spans="1:4" ht="19.5" customHeight="1">
      <c r="A17" s="5" t="s">
        <v>509</v>
      </c>
      <c r="B17" s="1">
        <v>8942</v>
      </c>
      <c r="C17" s="5" t="s">
        <v>1300</v>
      </c>
      <c r="D17" s="1">
        <v>0</v>
      </c>
    </row>
    <row r="18" spans="1:4" ht="19.5" customHeight="1">
      <c r="A18" s="5" t="s">
        <v>510</v>
      </c>
      <c r="B18" s="1">
        <v>0</v>
      </c>
      <c r="C18" s="5" t="s">
        <v>1301</v>
      </c>
      <c r="D18" s="1">
        <v>0</v>
      </c>
    </row>
    <row r="19" spans="1:4" ht="19.5" customHeight="1">
      <c r="A19" s="5" t="s">
        <v>511</v>
      </c>
      <c r="B19" s="1">
        <v>0</v>
      </c>
      <c r="C19" s="5" t="s">
        <v>1302</v>
      </c>
      <c r="D19" s="1">
        <v>0</v>
      </c>
    </row>
    <row r="20" spans="1:4" ht="19.5" customHeight="1">
      <c r="A20" s="5" t="s">
        <v>512</v>
      </c>
      <c r="B20" s="1">
        <v>0</v>
      </c>
      <c r="C20" s="5" t="s">
        <v>1303</v>
      </c>
      <c r="D20" s="1">
        <v>0</v>
      </c>
    </row>
    <row r="21" spans="1:4" ht="19.5" customHeight="1">
      <c r="A21" s="5" t="s">
        <v>513</v>
      </c>
      <c r="B21" s="1">
        <v>0</v>
      </c>
      <c r="C21" s="5" t="s">
        <v>1304</v>
      </c>
      <c r="D21" s="1">
        <v>0</v>
      </c>
    </row>
    <row r="22" spans="1:4" ht="19.5" customHeight="1">
      <c r="A22" s="5" t="s">
        <v>514</v>
      </c>
      <c r="B22" s="1">
        <v>0</v>
      </c>
      <c r="C22" s="5" t="s">
        <v>1305</v>
      </c>
      <c r="D22" s="1">
        <v>0</v>
      </c>
    </row>
    <row r="23" spans="1:4" ht="19.5" customHeight="1">
      <c r="A23" s="5" t="s">
        <v>515</v>
      </c>
      <c r="B23" s="1">
        <v>0</v>
      </c>
      <c r="C23" s="5" t="s">
        <v>1306</v>
      </c>
      <c r="D23" s="1">
        <v>0</v>
      </c>
    </row>
    <row r="24" spans="1:4" ht="19.5" customHeight="1">
      <c r="A24" s="5" t="s">
        <v>1307</v>
      </c>
      <c r="B24" s="1">
        <v>0</v>
      </c>
      <c r="C24" s="5" t="s">
        <v>1308</v>
      </c>
      <c r="D24" s="1">
        <v>0</v>
      </c>
    </row>
    <row r="25" spans="1:4" ht="19.5" customHeight="1">
      <c r="A25" s="5" t="s">
        <v>516</v>
      </c>
      <c r="B25" s="1">
        <v>0</v>
      </c>
      <c r="C25" s="5" t="s">
        <v>1309</v>
      </c>
      <c r="D25" s="1">
        <v>0</v>
      </c>
    </row>
    <row r="26" spans="1:4" ht="19.5" customHeight="1">
      <c r="A26" s="5" t="s">
        <v>517</v>
      </c>
      <c r="B26" s="1">
        <v>206</v>
      </c>
      <c r="C26" s="5" t="s">
        <v>1310</v>
      </c>
      <c r="D26" s="1">
        <v>0</v>
      </c>
    </row>
    <row r="27" spans="1:4" ht="19.5" customHeight="1">
      <c r="A27" s="5" t="s">
        <v>518</v>
      </c>
      <c r="B27" s="1">
        <v>9223</v>
      </c>
      <c r="C27" s="5" t="s">
        <v>1311</v>
      </c>
      <c r="D27" s="1">
        <v>0</v>
      </c>
    </row>
    <row r="28" spans="1:4" ht="19.5" customHeight="1">
      <c r="A28" s="5" t="s">
        <v>519</v>
      </c>
      <c r="B28" s="1">
        <v>13801</v>
      </c>
      <c r="C28" s="5" t="s">
        <v>1312</v>
      </c>
      <c r="D28" s="1">
        <v>0</v>
      </c>
    </row>
    <row r="29" spans="1:4" ht="19.5" customHeight="1">
      <c r="A29" s="5" t="s">
        <v>520</v>
      </c>
      <c r="B29" s="1">
        <v>1214</v>
      </c>
      <c r="C29" s="5" t="s">
        <v>1313</v>
      </c>
      <c r="D29" s="1">
        <v>0</v>
      </c>
    </row>
    <row r="30" spans="1:4">
      <c r="A30" s="5" t="s">
        <v>521</v>
      </c>
      <c r="B30" s="1">
        <v>0</v>
      </c>
      <c r="C30" s="5" t="s">
        <v>1314</v>
      </c>
      <c r="D30" s="1">
        <v>0</v>
      </c>
    </row>
    <row r="31" spans="1:4">
      <c r="A31" s="5" t="s">
        <v>1315</v>
      </c>
      <c r="B31" s="1">
        <v>0</v>
      </c>
      <c r="C31" s="5" t="s">
        <v>1316</v>
      </c>
      <c r="D31" s="1">
        <v>0</v>
      </c>
    </row>
    <row r="32" spans="1:4">
      <c r="A32" s="5" t="s">
        <v>499</v>
      </c>
      <c r="B32" s="1">
        <v>15534</v>
      </c>
      <c r="C32" s="5" t="s">
        <v>1317</v>
      </c>
      <c r="D32" s="1">
        <v>0</v>
      </c>
    </row>
    <row r="33" spans="1:4">
      <c r="A33" s="5" t="s">
        <v>1318</v>
      </c>
      <c r="B33" s="1">
        <v>0</v>
      </c>
      <c r="C33" s="5" t="s">
        <v>1319</v>
      </c>
      <c r="D33" s="1">
        <v>0</v>
      </c>
    </row>
    <row r="34" spans="1:4">
      <c r="A34" s="5" t="s">
        <v>1320</v>
      </c>
      <c r="B34" s="1">
        <v>0</v>
      </c>
      <c r="C34" s="5" t="s">
        <v>1321</v>
      </c>
      <c r="D34" s="1">
        <v>0</v>
      </c>
    </row>
    <row r="35" spans="1:4">
      <c r="A35" s="5" t="s">
        <v>1322</v>
      </c>
      <c r="B35" s="1">
        <v>0</v>
      </c>
      <c r="C35" s="5" t="s">
        <v>1323</v>
      </c>
      <c r="D35" s="1">
        <v>0</v>
      </c>
    </row>
    <row r="36" spans="1:4">
      <c r="A36" s="5" t="s">
        <v>1324</v>
      </c>
      <c r="B36" s="1">
        <v>834</v>
      </c>
      <c r="C36" s="5" t="s">
        <v>1325</v>
      </c>
      <c r="D36" s="1">
        <v>0</v>
      </c>
    </row>
    <row r="37" spans="1:4">
      <c r="A37" s="5" t="s">
        <v>1326</v>
      </c>
      <c r="B37" s="1">
        <v>8059</v>
      </c>
      <c r="C37" s="5" t="s">
        <v>1327</v>
      </c>
      <c r="D37" s="1">
        <v>0</v>
      </c>
    </row>
    <row r="38" spans="1:4">
      <c r="A38" s="5" t="s">
        <v>1328</v>
      </c>
      <c r="B38" s="1">
        <v>20</v>
      </c>
      <c r="C38" s="5" t="s">
        <v>1329</v>
      </c>
      <c r="D38" s="1">
        <v>0</v>
      </c>
    </row>
    <row r="39" spans="1:4">
      <c r="A39" s="5" t="s">
        <v>1330</v>
      </c>
      <c r="B39" s="1">
        <v>1235</v>
      </c>
      <c r="C39" s="5" t="s">
        <v>1331</v>
      </c>
      <c r="D39" s="1">
        <v>0</v>
      </c>
    </row>
    <row r="40" spans="1:4">
      <c r="A40" s="5" t="s">
        <v>1332</v>
      </c>
      <c r="B40" s="1">
        <v>16095</v>
      </c>
      <c r="C40" s="5" t="s">
        <v>1333</v>
      </c>
      <c r="D40" s="1">
        <v>0</v>
      </c>
    </row>
    <row r="41" spans="1:4">
      <c r="A41" s="5" t="s">
        <v>1334</v>
      </c>
      <c r="B41" s="1">
        <v>17251</v>
      </c>
      <c r="C41" s="5" t="s">
        <v>1335</v>
      </c>
      <c r="D41" s="1">
        <v>0</v>
      </c>
    </row>
    <row r="42" spans="1:4">
      <c r="A42" s="5" t="s">
        <v>1336</v>
      </c>
      <c r="B42" s="1">
        <v>3857</v>
      </c>
      <c r="C42" s="5" t="s">
        <v>1337</v>
      </c>
      <c r="D42" s="1">
        <v>0</v>
      </c>
    </row>
    <row r="43" spans="1:4">
      <c r="A43" s="5" t="s">
        <v>1338</v>
      </c>
      <c r="B43" s="1">
        <v>0</v>
      </c>
      <c r="C43" s="5" t="s">
        <v>1339</v>
      </c>
      <c r="D43" s="1">
        <v>0</v>
      </c>
    </row>
    <row r="44" spans="1:4">
      <c r="A44" s="5" t="s">
        <v>1340</v>
      </c>
      <c r="B44" s="1">
        <v>16644</v>
      </c>
      <c r="C44" s="5" t="s">
        <v>1341</v>
      </c>
      <c r="D44" s="1">
        <v>0</v>
      </c>
    </row>
    <row r="45" spans="1:4">
      <c r="A45" s="5" t="s">
        <v>1342</v>
      </c>
      <c r="B45" s="1">
        <v>13446</v>
      </c>
      <c r="C45" s="5" t="s">
        <v>1343</v>
      </c>
      <c r="D45" s="1">
        <v>0</v>
      </c>
    </row>
    <row r="46" spans="1:4">
      <c r="A46" s="5" t="s">
        <v>1344</v>
      </c>
      <c r="B46" s="1">
        <v>472</v>
      </c>
      <c r="C46" s="5" t="s">
        <v>1345</v>
      </c>
      <c r="D46" s="1">
        <v>0</v>
      </c>
    </row>
    <row r="47" spans="1:4">
      <c r="A47" s="5" t="s">
        <v>1346</v>
      </c>
      <c r="B47" s="1">
        <v>0</v>
      </c>
      <c r="C47" s="5" t="s">
        <v>1347</v>
      </c>
      <c r="D47" s="1">
        <v>0</v>
      </c>
    </row>
    <row r="48" spans="1:4">
      <c r="A48" s="5" t="s">
        <v>1348</v>
      </c>
      <c r="B48" s="1">
        <v>0</v>
      </c>
      <c r="C48" s="5" t="s">
        <v>1349</v>
      </c>
      <c r="D48" s="1">
        <v>0</v>
      </c>
    </row>
    <row r="49" spans="1:4">
      <c r="A49" s="5" t="s">
        <v>1350</v>
      </c>
      <c r="B49" s="1">
        <v>0</v>
      </c>
      <c r="C49" s="5" t="s">
        <v>1351</v>
      </c>
      <c r="D49" s="1">
        <v>0</v>
      </c>
    </row>
    <row r="50" spans="1:4">
      <c r="A50" s="5" t="s">
        <v>1352</v>
      </c>
      <c r="B50" s="1">
        <v>3127</v>
      </c>
      <c r="C50" s="5" t="s">
        <v>1353</v>
      </c>
      <c r="D50" s="1">
        <v>0</v>
      </c>
    </row>
    <row r="51" spans="1:4">
      <c r="A51" s="5" t="s">
        <v>1354</v>
      </c>
      <c r="B51" s="1">
        <v>0</v>
      </c>
      <c r="C51" s="5" t="s">
        <v>1355</v>
      </c>
      <c r="D51" s="1">
        <v>0</v>
      </c>
    </row>
    <row r="52" spans="1:4">
      <c r="A52" s="5" t="s">
        <v>1356</v>
      </c>
      <c r="B52" s="1">
        <v>130</v>
      </c>
      <c r="C52" s="5" t="s">
        <v>1357</v>
      </c>
      <c r="D52" s="1">
        <v>0</v>
      </c>
    </row>
    <row r="53" spans="1:4">
      <c r="A53" s="5" t="s">
        <v>501</v>
      </c>
      <c r="B53" s="1">
        <v>0</v>
      </c>
      <c r="C53" s="5" t="s">
        <v>1358</v>
      </c>
      <c r="D53" s="1">
        <v>0</v>
      </c>
    </row>
    <row r="54" spans="1:4">
      <c r="A54" s="5" t="s">
        <v>39</v>
      </c>
      <c r="B54" s="1">
        <v>45622</v>
      </c>
      <c r="C54" s="5" t="s">
        <v>1359</v>
      </c>
      <c r="D54" s="1">
        <v>0</v>
      </c>
    </row>
    <row r="55" spans="1:4">
      <c r="A55" s="5" t="s">
        <v>148</v>
      </c>
      <c r="B55" s="1">
        <v>198</v>
      </c>
      <c r="C55" s="5" t="s">
        <v>148</v>
      </c>
      <c r="D55" s="1">
        <v>0</v>
      </c>
    </row>
    <row r="56" spans="1:4">
      <c r="A56" s="5" t="s">
        <v>149</v>
      </c>
      <c r="B56" s="1">
        <v>0</v>
      </c>
      <c r="C56" s="5" t="s">
        <v>149</v>
      </c>
      <c r="D56" s="1">
        <v>0</v>
      </c>
    </row>
    <row r="57" spans="1:4">
      <c r="A57" s="5" t="s">
        <v>150</v>
      </c>
      <c r="B57" s="1">
        <v>26</v>
      </c>
      <c r="C57" s="5" t="s">
        <v>150</v>
      </c>
      <c r="D57" s="1">
        <v>0</v>
      </c>
    </row>
    <row r="58" spans="1:4">
      <c r="A58" s="5" t="s">
        <v>151</v>
      </c>
      <c r="B58" s="1">
        <v>868</v>
      </c>
      <c r="C58" s="5" t="s">
        <v>151</v>
      </c>
      <c r="D58" s="1">
        <v>0</v>
      </c>
    </row>
    <row r="59" spans="1:4">
      <c r="A59" s="5" t="s">
        <v>152</v>
      </c>
      <c r="B59" s="1">
        <v>3425</v>
      </c>
      <c r="C59" s="5" t="s">
        <v>152</v>
      </c>
      <c r="D59" s="1">
        <v>0</v>
      </c>
    </row>
    <row r="60" spans="1:4">
      <c r="A60" s="5" t="s">
        <v>153</v>
      </c>
      <c r="B60" s="1">
        <v>0</v>
      </c>
      <c r="C60" s="5" t="s">
        <v>153</v>
      </c>
      <c r="D60" s="1">
        <v>0</v>
      </c>
    </row>
    <row r="61" spans="1:4">
      <c r="A61" s="5" t="s">
        <v>1360</v>
      </c>
      <c r="B61" s="1">
        <v>1223</v>
      </c>
      <c r="C61" s="5" t="s">
        <v>1360</v>
      </c>
      <c r="D61" s="1">
        <v>0</v>
      </c>
    </row>
    <row r="62" spans="1:4">
      <c r="A62" s="5" t="s">
        <v>155</v>
      </c>
      <c r="B62" s="1">
        <v>5310</v>
      </c>
      <c r="C62" s="5" t="s">
        <v>155</v>
      </c>
      <c r="D62" s="1">
        <v>0</v>
      </c>
    </row>
    <row r="63" spans="1:4">
      <c r="A63" s="5" t="s">
        <v>1361</v>
      </c>
      <c r="B63" s="1">
        <v>844</v>
      </c>
      <c r="C63" s="5" t="s">
        <v>1361</v>
      </c>
      <c r="D63" s="1">
        <v>0</v>
      </c>
    </row>
    <row r="64" spans="1:4">
      <c r="A64" s="5" t="s">
        <v>157</v>
      </c>
      <c r="B64" s="1">
        <v>2257</v>
      </c>
      <c r="C64" s="5" t="s">
        <v>157</v>
      </c>
      <c r="D64" s="1">
        <v>0</v>
      </c>
    </row>
    <row r="65" spans="1:4">
      <c r="A65" s="5" t="s">
        <v>158</v>
      </c>
      <c r="B65" s="1">
        <v>1420</v>
      </c>
      <c r="C65" s="5" t="s">
        <v>158</v>
      </c>
      <c r="D65" s="1">
        <v>0</v>
      </c>
    </row>
    <row r="66" spans="1:4">
      <c r="A66" s="5" t="s">
        <v>159</v>
      </c>
      <c r="B66" s="1">
        <v>19502</v>
      </c>
      <c r="C66" s="5" t="s">
        <v>159</v>
      </c>
      <c r="D66" s="1">
        <v>0</v>
      </c>
    </row>
    <row r="67" spans="1:4">
      <c r="A67" s="5" t="s">
        <v>160</v>
      </c>
      <c r="B67" s="1">
        <v>618</v>
      </c>
      <c r="C67" s="5" t="s">
        <v>160</v>
      </c>
      <c r="D67" s="1">
        <v>0</v>
      </c>
    </row>
    <row r="68" spans="1:4">
      <c r="A68" s="5" t="s">
        <v>161</v>
      </c>
      <c r="B68" s="1">
        <v>20</v>
      </c>
      <c r="C68" s="5" t="s">
        <v>161</v>
      </c>
      <c r="D68" s="1">
        <v>0</v>
      </c>
    </row>
    <row r="69" spans="1:4">
      <c r="A69" s="5" t="s">
        <v>162</v>
      </c>
      <c r="B69" s="1">
        <v>550</v>
      </c>
      <c r="C69" s="5" t="s">
        <v>162</v>
      </c>
      <c r="D69" s="1">
        <v>0</v>
      </c>
    </row>
    <row r="70" spans="1:4">
      <c r="A70" s="5" t="s">
        <v>163</v>
      </c>
      <c r="B70" s="1">
        <v>0</v>
      </c>
      <c r="C70" s="5" t="s">
        <v>163</v>
      </c>
      <c r="D70" s="1">
        <v>0</v>
      </c>
    </row>
    <row r="71" spans="1:4">
      <c r="A71" s="5" t="s">
        <v>1362</v>
      </c>
      <c r="B71" s="1">
        <v>0</v>
      </c>
      <c r="C71" s="5" t="s">
        <v>1362</v>
      </c>
      <c r="D71" s="1">
        <v>0</v>
      </c>
    </row>
    <row r="72" spans="1:4">
      <c r="A72" s="5" t="s">
        <v>165</v>
      </c>
      <c r="B72" s="1">
        <v>6336</v>
      </c>
      <c r="C72" s="5" t="s">
        <v>165</v>
      </c>
      <c r="D72" s="1">
        <v>0</v>
      </c>
    </row>
    <row r="73" spans="1:4">
      <c r="A73" s="5" t="s">
        <v>166</v>
      </c>
      <c r="B73" s="1">
        <v>0</v>
      </c>
      <c r="C73" s="5" t="s">
        <v>166</v>
      </c>
      <c r="D73" s="1">
        <v>0</v>
      </c>
    </row>
    <row r="74" spans="1:4">
      <c r="A74" s="5" t="s">
        <v>15</v>
      </c>
      <c r="B74" s="1">
        <v>3025</v>
      </c>
      <c r="C74" s="5" t="s">
        <v>1363</v>
      </c>
      <c r="D74" s="1">
        <v>0</v>
      </c>
    </row>
    <row r="75" spans="1:4">
      <c r="A75" s="5" t="s">
        <v>1364</v>
      </c>
      <c r="B75" s="1">
        <v>0</v>
      </c>
      <c r="C75" s="5" t="s">
        <v>1365</v>
      </c>
      <c r="D75" s="1">
        <v>7779</v>
      </c>
    </row>
    <row r="76" spans="1:4">
      <c r="A76" s="5" t="s">
        <v>1366</v>
      </c>
      <c r="B76" s="1">
        <v>0</v>
      </c>
      <c r="C76" s="5" t="s">
        <v>1367</v>
      </c>
      <c r="D76" s="1">
        <v>0</v>
      </c>
    </row>
    <row r="77" spans="1:4">
      <c r="A77" s="5" t="s">
        <v>1368</v>
      </c>
      <c r="B77" s="1">
        <v>0</v>
      </c>
      <c r="C77" s="5" t="s">
        <v>1369</v>
      </c>
      <c r="D77" s="1">
        <v>7779</v>
      </c>
    </row>
    <row r="78" spans="1:4">
      <c r="A78" s="5" t="s">
        <v>1370</v>
      </c>
      <c r="B78" s="1">
        <v>0</v>
      </c>
      <c r="C78" s="5"/>
      <c r="D78" s="1"/>
    </row>
    <row r="79" spans="1:4">
      <c r="A79" s="5" t="s">
        <v>43</v>
      </c>
      <c r="B79" s="1">
        <v>3046</v>
      </c>
      <c r="C79" s="5"/>
      <c r="D79" s="1"/>
    </row>
    <row r="80" spans="1:4">
      <c r="A80" s="5" t="s">
        <v>1371</v>
      </c>
      <c r="B80" s="1">
        <v>0</v>
      </c>
      <c r="C80" s="5" t="s">
        <v>40</v>
      </c>
      <c r="D80" s="1">
        <v>0</v>
      </c>
    </row>
    <row r="81" spans="1:4">
      <c r="A81" s="5" t="s">
        <v>1372</v>
      </c>
      <c r="B81" s="1">
        <v>0</v>
      </c>
      <c r="C81" s="5"/>
      <c r="D81" s="1"/>
    </row>
    <row r="82" spans="1:4">
      <c r="A82" s="5" t="s">
        <v>1373</v>
      </c>
      <c r="B82" s="1">
        <v>0</v>
      </c>
      <c r="C82" s="5"/>
      <c r="D82" s="1"/>
    </row>
    <row r="83" spans="1:4">
      <c r="A83" s="5" t="s">
        <v>1374</v>
      </c>
      <c r="B83" s="1">
        <v>0</v>
      </c>
      <c r="C83" s="5"/>
      <c r="D83" s="1"/>
    </row>
    <row r="84" spans="1:4">
      <c r="A84" s="5" t="s">
        <v>1156</v>
      </c>
      <c r="B84" s="1">
        <v>0</v>
      </c>
      <c r="C84" s="5" t="s">
        <v>1375</v>
      </c>
      <c r="D84" s="1">
        <v>5446</v>
      </c>
    </row>
    <row r="85" spans="1:4">
      <c r="A85" s="5" t="s">
        <v>1376</v>
      </c>
      <c r="B85" s="1">
        <v>0</v>
      </c>
      <c r="C85" s="5" t="s">
        <v>1377</v>
      </c>
      <c r="D85" s="1">
        <v>5446</v>
      </c>
    </row>
    <row r="86" spans="1:4">
      <c r="A86" s="5" t="s">
        <v>1378</v>
      </c>
      <c r="B86" s="1">
        <v>0</v>
      </c>
      <c r="C86" s="5" t="s">
        <v>1379</v>
      </c>
      <c r="D86" s="1">
        <v>5446</v>
      </c>
    </row>
    <row r="87" spans="1:4">
      <c r="A87" s="5" t="s">
        <v>1380</v>
      </c>
      <c r="B87" s="1">
        <v>0</v>
      </c>
      <c r="C87" s="5" t="s">
        <v>1381</v>
      </c>
      <c r="D87" s="1">
        <v>0</v>
      </c>
    </row>
    <row r="88" spans="1:4">
      <c r="A88" s="5" t="s">
        <v>1382</v>
      </c>
      <c r="B88" s="1">
        <v>0</v>
      </c>
      <c r="C88" s="5" t="s">
        <v>1383</v>
      </c>
      <c r="D88" s="1">
        <v>0</v>
      </c>
    </row>
    <row r="89" spans="1:4">
      <c r="A89" s="5" t="s">
        <v>1384</v>
      </c>
      <c r="B89" s="1">
        <v>0</v>
      </c>
      <c r="C89" s="5" t="s">
        <v>1385</v>
      </c>
      <c r="D89" s="1">
        <v>0</v>
      </c>
    </row>
    <row r="90" spans="1:4">
      <c r="A90" s="5" t="s">
        <v>1386</v>
      </c>
      <c r="B90" s="1">
        <v>0</v>
      </c>
      <c r="C90" s="5"/>
      <c r="D90" s="1"/>
    </row>
    <row r="91" spans="1:4">
      <c r="A91" s="5" t="s">
        <v>1157</v>
      </c>
      <c r="B91" s="1">
        <v>43856</v>
      </c>
      <c r="C91" s="5" t="s">
        <v>1387</v>
      </c>
      <c r="D91" s="1">
        <v>0</v>
      </c>
    </row>
    <row r="92" spans="1:4">
      <c r="A92" s="5" t="s">
        <v>1388</v>
      </c>
      <c r="B92" s="1">
        <v>43856</v>
      </c>
      <c r="C92" s="5" t="s">
        <v>1389</v>
      </c>
      <c r="D92" s="1">
        <v>0</v>
      </c>
    </row>
    <row r="93" spans="1:4">
      <c r="A93" s="5" t="s">
        <v>1390</v>
      </c>
      <c r="B93" s="1">
        <v>43856</v>
      </c>
      <c r="C93" s="5" t="s">
        <v>1391</v>
      </c>
      <c r="D93" s="1">
        <v>0</v>
      </c>
    </row>
    <row r="94" spans="1:4">
      <c r="A94" s="5" t="s">
        <v>1392</v>
      </c>
      <c r="B94" s="1">
        <v>0</v>
      </c>
      <c r="C94" s="5" t="s">
        <v>1393</v>
      </c>
      <c r="D94" s="1">
        <v>0</v>
      </c>
    </row>
    <row r="95" spans="1:4">
      <c r="A95" s="5" t="s">
        <v>1394</v>
      </c>
      <c r="B95" s="1">
        <v>0</v>
      </c>
      <c r="C95" s="5" t="s">
        <v>1395</v>
      </c>
      <c r="D95" s="1">
        <v>0</v>
      </c>
    </row>
    <row r="96" spans="1:4">
      <c r="A96" s="5" t="s">
        <v>1396</v>
      </c>
      <c r="B96" s="1">
        <v>0</v>
      </c>
      <c r="C96" s="5"/>
      <c r="D96" s="1"/>
    </row>
    <row r="97" spans="1:4">
      <c r="A97" s="5" t="s">
        <v>1397</v>
      </c>
      <c r="B97" s="1">
        <v>0</v>
      </c>
      <c r="C97" s="5" t="s">
        <v>1398</v>
      </c>
      <c r="D97" s="1">
        <v>0</v>
      </c>
    </row>
    <row r="98" spans="1:4">
      <c r="A98" s="5" t="s">
        <v>1399</v>
      </c>
      <c r="B98" s="1">
        <v>0</v>
      </c>
      <c r="C98" s="5" t="s">
        <v>1400</v>
      </c>
      <c r="D98" s="1">
        <v>0</v>
      </c>
    </row>
    <row r="99" spans="1:4">
      <c r="A99" s="5" t="s">
        <v>1401</v>
      </c>
      <c r="B99" s="1">
        <v>0</v>
      </c>
      <c r="C99" s="5" t="s">
        <v>1402</v>
      </c>
      <c r="D99" s="1">
        <v>0</v>
      </c>
    </row>
    <row r="100" spans="1:4">
      <c r="A100" s="5" t="s">
        <v>1158</v>
      </c>
      <c r="B100" s="1">
        <v>0</v>
      </c>
      <c r="C100" s="5" t="s">
        <v>1159</v>
      </c>
      <c r="D100" s="1">
        <v>0</v>
      </c>
    </row>
    <row r="101" spans="1:4">
      <c r="A101" s="5" t="s">
        <v>1403</v>
      </c>
      <c r="B101" s="1">
        <v>0</v>
      </c>
      <c r="C101" s="5" t="s">
        <v>1253</v>
      </c>
      <c r="D101" s="1">
        <v>0</v>
      </c>
    </row>
    <row r="102" spans="1:4">
      <c r="A102" s="5" t="s">
        <v>1404</v>
      </c>
      <c r="B102" s="1">
        <v>0</v>
      </c>
      <c r="C102" s="5" t="s">
        <v>1405</v>
      </c>
      <c r="D102" s="1">
        <v>0</v>
      </c>
    </row>
    <row r="103" spans="1:4">
      <c r="A103" s="5" t="s">
        <v>1406</v>
      </c>
      <c r="B103" s="1">
        <v>0</v>
      </c>
      <c r="C103" s="5" t="s">
        <v>1407</v>
      </c>
      <c r="D103" s="1">
        <v>0</v>
      </c>
    </row>
    <row r="104" spans="1:4">
      <c r="A104" s="5" t="s">
        <v>1408</v>
      </c>
      <c r="B104" s="1">
        <v>0</v>
      </c>
      <c r="C104" s="5" t="s">
        <v>1409</v>
      </c>
      <c r="D104" s="1">
        <v>0</v>
      </c>
    </row>
    <row r="105" spans="1:4">
      <c r="A105" s="5" t="s">
        <v>1410</v>
      </c>
      <c r="B105" s="1">
        <v>0</v>
      </c>
      <c r="C105" s="5" t="s">
        <v>1411</v>
      </c>
      <c r="D105" s="1">
        <v>0</v>
      </c>
    </row>
    <row r="106" spans="1:4">
      <c r="A106" s="5" t="s">
        <v>1412</v>
      </c>
      <c r="B106" s="1">
        <v>0</v>
      </c>
      <c r="C106" s="5" t="s">
        <v>1413</v>
      </c>
      <c r="D106" s="1">
        <v>0</v>
      </c>
    </row>
    <row r="107" spans="1:4">
      <c r="A107" s="5"/>
      <c r="B107" s="1"/>
      <c r="C107" s="5" t="s">
        <v>1414</v>
      </c>
      <c r="D107" s="1">
        <v>0</v>
      </c>
    </row>
    <row r="108" spans="1:4">
      <c r="A108" s="5"/>
      <c r="B108" s="1"/>
      <c r="C108" s="5" t="s">
        <v>87</v>
      </c>
      <c r="D108" s="1">
        <v>2945</v>
      </c>
    </row>
    <row r="109" spans="1:4">
      <c r="A109" s="5"/>
      <c r="B109" s="1"/>
      <c r="C109" s="5" t="s">
        <v>1415</v>
      </c>
      <c r="D109" s="1">
        <v>2945</v>
      </c>
    </row>
    <row r="110" spans="1:4">
      <c r="A110" s="5"/>
      <c r="B110" s="1"/>
      <c r="C110" s="5" t="s">
        <v>1416</v>
      </c>
      <c r="D110" s="1">
        <v>0</v>
      </c>
    </row>
    <row r="111" spans="1:4">
      <c r="A111" s="5" t="s">
        <v>1417</v>
      </c>
      <c r="B111" s="1">
        <v>318765</v>
      </c>
      <c r="C111" s="5" t="s">
        <v>1418</v>
      </c>
      <c r="D111" s="1">
        <v>318765</v>
      </c>
    </row>
  </sheetData>
  <mergeCells count="1">
    <mergeCell ref="A1:D1"/>
  </mergeCells>
  <phoneticPr fontId="2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27"/>
  <sheetViews>
    <sheetView showZeros="0" workbookViewId="0">
      <selection activeCell="E18" sqref="E18"/>
    </sheetView>
  </sheetViews>
  <sheetFormatPr defaultRowHeight="13.5"/>
  <cols>
    <col min="1" max="1" width="25.875" customWidth="1"/>
    <col min="2" max="12" width="10.5" customWidth="1"/>
  </cols>
  <sheetData>
    <row r="1" spans="1:12" ht="35.25" customHeight="1">
      <c r="A1" s="35" t="s">
        <v>1507</v>
      </c>
      <c r="B1" s="35"/>
      <c r="C1" s="35"/>
      <c r="D1" s="35"/>
      <c r="E1" s="35"/>
      <c r="F1" s="35"/>
      <c r="G1" s="35"/>
      <c r="H1" s="35"/>
      <c r="I1" s="35"/>
      <c r="J1" s="35"/>
      <c r="K1" s="35"/>
      <c r="L1" s="35"/>
    </row>
    <row r="2" spans="1:12" ht="15.75" customHeight="1">
      <c r="A2" t="s">
        <v>474</v>
      </c>
      <c r="G2" s="25"/>
      <c r="H2" s="25"/>
      <c r="K2" s="25" t="s">
        <v>467</v>
      </c>
      <c r="L2" s="25"/>
    </row>
    <row r="3" spans="1:12" ht="23.25" customHeight="1">
      <c r="A3" s="6" t="s">
        <v>31</v>
      </c>
      <c r="B3" s="6" t="s">
        <v>32</v>
      </c>
      <c r="C3" s="6" t="s">
        <v>327</v>
      </c>
      <c r="D3" s="6" t="s">
        <v>328</v>
      </c>
      <c r="E3" s="6" t="s">
        <v>329</v>
      </c>
      <c r="F3" s="6" t="s">
        <v>330</v>
      </c>
      <c r="G3" s="6" t="s">
        <v>331</v>
      </c>
      <c r="H3" s="6" t="s">
        <v>332</v>
      </c>
      <c r="I3" s="6" t="s">
        <v>333</v>
      </c>
      <c r="J3" s="6" t="s">
        <v>334</v>
      </c>
      <c r="K3" s="6" t="s">
        <v>335</v>
      </c>
      <c r="L3" s="6" t="s">
        <v>336</v>
      </c>
    </row>
    <row r="4" spans="1:12" ht="16.5" customHeight="1">
      <c r="A4" s="12" t="s">
        <v>32</v>
      </c>
      <c r="B4" s="15">
        <f>B5+B7</f>
        <v>30681.876254999999</v>
      </c>
      <c r="C4" s="15">
        <f t="shared" ref="C4:L4" si="0">C5+C7</f>
        <v>4542.4499059999998</v>
      </c>
      <c r="D4" s="15">
        <f t="shared" si="0"/>
        <v>2970.4782410000003</v>
      </c>
      <c r="E4" s="15">
        <f t="shared" si="0"/>
        <v>1949.311901</v>
      </c>
      <c r="F4" s="15">
        <f t="shared" si="0"/>
        <v>3424.9942620000002</v>
      </c>
      <c r="G4" s="15">
        <f t="shared" si="0"/>
        <v>3845.054247</v>
      </c>
      <c r="H4" s="15">
        <f t="shared" si="0"/>
        <v>4844.5173759999998</v>
      </c>
      <c r="I4" s="15">
        <f t="shared" si="0"/>
        <v>3150.956553</v>
      </c>
      <c r="J4" s="15">
        <f t="shared" si="0"/>
        <v>1772.142175</v>
      </c>
      <c r="K4" s="15">
        <f t="shared" si="0"/>
        <v>1624.998824</v>
      </c>
      <c r="L4" s="15">
        <f t="shared" si="0"/>
        <v>2556.9727699999999</v>
      </c>
    </row>
    <row r="5" spans="1:12" ht="16.5" customHeight="1">
      <c r="A5" s="12" t="s">
        <v>465</v>
      </c>
      <c r="B5" s="15">
        <f>SUM(B6)</f>
        <v>9042</v>
      </c>
      <c r="C5" s="15">
        <f t="shared" ref="C5:L5" si="1">SUM(C6)</f>
        <v>1327</v>
      </c>
      <c r="D5" s="15">
        <f t="shared" si="1"/>
        <v>925</v>
      </c>
      <c r="E5" s="15">
        <f t="shared" si="1"/>
        <v>533</v>
      </c>
      <c r="F5" s="15">
        <f t="shared" si="1"/>
        <v>1074</v>
      </c>
      <c r="G5" s="15">
        <f t="shared" si="1"/>
        <v>1218</v>
      </c>
      <c r="H5" s="15">
        <f t="shared" si="1"/>
        <v>1199</v>
      </c>
      <c r="I5" s="15">
        <f t="shared" si="1"/>
        <v>957</v>
      </c>
      <c r="J5" s="15">
        <f t="shared" si="1"/>
        <v>624</v>
      </c>
      <c r="K5" s="15">
        <f t="shared" si="1"/>
        <v>460</v>
      </c>
      <c r="L5" s="15">
        <f t="shared" si="1"/>
        <v>725</v>
      </c>
    </row>
    <row r="6" spans="1:12" ht="16.5" customHeight="1">
      <c r="A6" s="12" t="s">
        <v>147</v>
      </c>
      <c r="B6" s="9">
        <f>SUM(C6:L6)</f>
        <v>9042</v>
      </c>
      <c r="C6" s="9">
        <f>1932-732+127</f>
        <v>1327</v>
      </c>
      <c r="D6" s="9">
        <f>1117-383+191</f>
        <v>925</v>
      </c>
      <c r="E6" s="9">
        <f>1137-535-69</f>
        <v>533</v>
      </c>
      <c r="F6" s="9">
        <f>1133-286+227</f>
        <v>1074</v>
      </c>
      <c r="G6" s="9">
        <f>1079-318+457</f>
        <v>1218</v>
      </c>
      <c r="H6" s="9">
        <f>1149+50</f>
        <v>1199</v>
      </c>
      <c r="I6" s="9">
        <f>1210-497+144+100</f>
        <v>957</v>
      </c>
      <c r="J6" s="9">
        <f>878-501+247</f>
        <v>624</v>
      </c>
      <c r="K6" s="9">
        <f>785-313+1-13</f>
        <v>460</v>
      </c>
      <c r="L6" s="9">
        <f>1045-296-24</f>
        <v>725</v>
      </c>
    </row>
    <row r="7" spans="1:12" ht="16.5" customHeight="1">
      <c r="A7" s="12" t="s">
        <v>466</v>
      </c>
      <c r="B7" s="15">
        <f t="shared" ref="B7:B24" si="2">SUM(C7:L7)</f>
        <v>21639.876254999999</v>
      </c>
      <c r="C7" s="15">
        <f t="shared" ref="C7:K7" si="3">SUM(C8:C27)</f>
        <v>3215.4499059999998</v>
      </c>
      <c r="D7" s="15">
        <f t="shared" si="3"/>
        <v>2045.4782410000003</v>
      </c>
      <c r="E7" s="15">
        <f t="shared" si="3"/>
        <v>1416.311901</v>
      </c>
      <c r="F7" s="15">
        <f t="shared" si="3"/>
        <v>2350.9942620000002</v>
      </c>
      <c r="G7" s="15">
        <f t="shared" si="3"/>
        <v>2627.054247</v>
      </c>
      <c r="H7" s="15">
        <f t="shared" si="3"/>
        <v>3645.5173760000002</v>
      </c>
      <c r="I7" s="15">
        <f t="shared" si="3"/>
        <v>2193.956553</v>
      </c>
      <c r="J7" s="15">
        <f t="shared" si="3"/>
        <v>1148.142175</v>
      </c>
      <c r="K7" s="15">
        <f t="shared" si="3"/>
        <v>1164.998824</v>
      </c>
      <c r="L7" s="15">
        <f>SUM(L8:L25)</f>
        <v>1831.9727699999999</v>
      </c>
    </row>
    <row r="8" spans="1:12" ht="16.5" customHeight="1">
      <c r="A8" s="12" t="s">
        <v>148</v>
      </c>
      <c r="B8" s="9">
        <f t="shared" si="2"/>
        <v>2601.1296649999995</v>
      </c>
      <c r="C8" s="9">
        <v>487.30929899999995</v>
      </c>
      <c r="D8" s="9">
        <v>221.113911</v>
      </c>
      <c r="E8" s="9">
        <v>186.05053999999998</v>
      </c>
      <c r="F8" s="9">
        <v>268.34212500000001</v>
      </c>
      <c r="G8" s="9">
        <v>236.14106999999998</v>
      </c>
      <c r="H8" s="9">
        <v>327.01960299999996</v>
      </c>
      <c r="I8" s="9">
        <v>323.44170800000001</v>
      </c>
      <c r="J8" s="9">
        <v>173.170118</v>
      </c>
      <c r="K8" s="9">
        <v>167.44548599999999</v>
      </c>
      <c r="L8" s="9">
        <v>211.09580500000001</v>
      </c>
    </row>
    <row r="9" spans="1:12" ht="16.5" customHeight="1">
      <c r="A9" s="12" t="s">
        <v>149</v>
      </c>
      <c r="B9" s="9">
        <f t="shared" si="2"/>
        <v>0</v>
      </c>
      <c r="C9" s="9">
        <v>0</v>
      </c>
      <c r="D9" s="9">
        <v>0</v>
      </c>
      <c r="E9" s="9">
        <v>0</v>
      </c>
      <c r="F9" s="9">
        <v>0</v>
      </c>
      <c r="G9" s="9">
        <v>0</v>
      </c>
      <c r="H9" s="9">
        <v>0</v>
      </c>
      <c r="I9" s="9">
        <v>0</v>
      </c>
      <c r="J9" s="9">
        <v>0</v>
      </c>
      <c r="K9" s="9">
        <v>0</v>
      </c>
      <c r="L9" s="9">
        <v>0</v>
      </c>
    </row>
    <row r="10" spans="1:12" ht="16.5" customHeight="1">
      <c r="A10" s="12" t="s">
        <v>150</v>
      </c>
      <c r="B10" s="9">
        <f t="shared" si="2"/>
        <v>0</v>
      </c>
      <c r="C10" s="9">
        <v>0</v>
      </c>
      <c r="D10" s="9">
        <v>0</v>
      </c>
      <c r="E10" s="9">
        <v>0</v>
      </c>
      <c r="F10" s="9">
        <v>0</v>
      </c>
      <c r="G10" s="9">
        <v>0</v>
      </c>
      <c r="H10" s="9">
        <v>0</v>
      </c>
      <c r="I10" s="9">
        <v>0</v>
      </c>
      <c r="J10" s="9">
        <v>0</v>
      </c>
      <c r="K10" s="9">
        <v>0</v>
      </c>
      <c r="L10" s="9">
        <v>0</v>
      </c>
    </row>
    <row r="11" spans="1:12" ht="16.5" customHeight="1">
      <c r="A11" s="12" t="s">
        <v>151</v>
      </c>
      <c r="B11" s="9">
        <f t="shared" si="2"/>
        <v>0</v>
      </c>
      <c r="C11" s="9">
        <v>0</v>
      </c>
      <c r="D11" s="9">
        <v>0</v>
      </c>
      <c r="E11" s="9">
        <v>0</v>
      </c>
      <c r="F11" s="9">
        <v>0</v>
      </c>
      <c r="G11" s="9">
        <v>0</v>
      </c>
      <c r="H11" s="9">
        <v>0</v>
      </c>
      <c r="I11" s="9">
        <v>0</v>
      </c>
      <c r="J11" s="9">
        <v>0</v>
      </c>
      <c r="K11" s="9">
        <v>0</v>
      </c>
      <c r="L11" s="9">
        <v>0</v>
      </c>
    </row>
    <row r="12" spans="1:12" ht="16.5" customHeight="1">
      <c r="A12" s="12" t="s">
        <v>152</v>
      </c>
      <c r="B12" s="9">
        <f t="shared" si="2"/>
        <v>0</v>
      </c>
      <c r="C12" s="9">
        <v>0</v>
      </c>
      <c r="D12" s="9">
        <v>0</v>
      </c>
      <c r="E12" s="9">
        <v>0</v>
      </c>
      <c r="F12" s="9">
        <v>0</v>
      </c>
      <c r="G12" s="9">
        <v>0</v>
      </c>
      <c r="H12" s="9">
        <v>0</v>
      </c>
      <c r="I12" s="9">
        <v>0</v>
      </c>
      <c r="J12" s="9">
        <v>0</v>
      </c>
      <c r="K12" s="9">
        <v>0</v>
      </c>
      <c r="L12" s="9">
        <v>0</v>
      </c>
    </row>
    <row r="13" spans="1:12" ht="16.5" customHeight="1">
      <c r="A13" s="12" t="s">
        <v>153</v>
      </c>
      <c r="B13" s="9">
        <f t="shared" si="2"/>
        <v>0</v>
      </c>
      <c r="C13" s="9">
        <v>0</v>
      </c>
      <c r="D13" s="9">
        <v>0</v>
      </c>
      <c r="E13" s="9">
        <v>0</v>
      </c>
      <c r="F13" s="9">
        <v>0</v>
      </c>
      <c r="G13" s="9">
        <v>0</v>
      </c>
      <c r="H13" s="9">
        <v>0</v>
      </c>
      <c r="I13" s="9">
        <v>0</v>
      </c>
      <c r="J13" s="9">
        <v>0</v>
      </c>
      <c r="K13" s="9">
        <v>0</v>
      </c>
      <c r="L13" s="9">
        <v>0</v>
      </c>
    </row>
    <row r="14" spans="1:12" ht="16.5" customHeight="1">
      <c r="A14" s="12" t="s">
        <v>154</v>
      </c>
      <c r="B14" s="9">
        <f t="shared" si="2"/>
        <v>493.033931</v>
      </c>
      <c r="C14" s="9">
        <v>35.778949999999995</v>
      </c>
      <c r="D14" s="9">
        <v>29.338738999999997</v>
      </c>
      <c r="E14" s="9">
        <v>66.548846999999995</v>
      </c>
      <c r="F14" s="9">
        <v>72.989058</v>
      </c>
      <c r="G14" s="9">
        <v>78.71369</v>
      </c>
      <c r="H14" s="9">
        <v>59.393056999999999</v>
      </c>
      <c r="I14" s="9">
        <v>64.402109999999993</v>
      </c>
      <c r="J14" s="9">
        <v>17.889474999999997</v>
      </c>
      <c r="K14" s="9">
        <v>26.476422999999997</v>
      </c>
      <c r="L14" s="9">
        <v>41.503582000000002</v>
      </c>
    </row>
    <row r="15" spans="1:12" ht="16.5" customHeight="1">
      <c r="A15" s="12" t="s">
        <v>155</v>
      </c>
      <c r="B15" s="9">
        <f t="shared" si="2"/>
        <v>6403.0465489999997</v>
      </c>
      <c r="C15" s="9">
        <f>1054.047867+50</f>
        <v>1104.047867</v>
      </c>
      <c r="D15" s="9">
        <f>523.088249+50</f>
        <v>573.08824900000002</v>
      </c>
      <c r="E15" s="9">
        <f>431.494137-50</f>
        <v>381.49413700000002</v>
      </c>
      <c r="F15" s="9">
        <f>718.441316+120</f>
        <v>838.44131600000003</v>
      </c>
      <c r="G15" s="9">
        <f>605.379834+200</f>
        <v>805.37983399999996</v>
      </c>
      <c r="H15" s="9">
        <v>745.63331799999992</v>
      </c>
      <c r="I15" s="9">
        <v>619.69141400000001</v>
      </c>
      <c r="J15" s="9">
        <v>351.349289</v>
      </c>
      <c r="K15" s="9">
        <v>441.51224299999996</v>
      </c>
      <c r="L15" s="9">
        <v>542.40888199999995</v>
      </c>
    </row>
    <row r="16" spans="1:12" ht="16.5" customHeight="1">
      <c r="A16" s="12" t="s">
        <v>156</v>
      </c>
      <c r="B16" s="9">
        <f t="shared" si="2"/>
        <v>0</v>
      </c>
      <c r="C16" s="9">
        <v>0</v>
      </c>
      <c r="D16" s="9">
        <v>0</v>
      </c>
      <c r="E16" s="9">
        <v>0</v>
      </c>
      <c r="F16" s="9">
        <v>0</v>
      </c>
      <c r="G16" s="9">
        <v>0</v>
      </c>
      <c r="H16" s="9">
        <v>0</v>
      </c>
      <c r="I16" s="9">
        <v>0</v>
      </c>
      <c r="J16" s="9">
        <v>0</v>
      </c>
      <c r="K16" s="9">
        <v>0</v>
      </c>
      <c r="L16" s="9">
        <v>0</v>
      </c>
    </row>
    <row r="17" spans="1:12" ht="16.5" customHeight="1">
      <c r="A17" s="12" t="s">
        <v>157</v>
      </c>
      <c r="B17" s="9">
        <f t="shared" si="2"/>
        <v>451.53034899999994</v>
      </c>
      <c r="C17" s="9">
        <v>79.429268999999991</v>
      </c>
      <c r="D17" s="9">
        <v>50.090530000000001</v>
      </c>
      <c r="E17" s="9">
        <v>120.932851</v>
      </c>
      <c r="F17" s="9">
        <v>17.173895999999999</v>
      </c>
      <c r="G17" s="9">
        <v>34.347791999999998</v>
      </c>
      <c r="H17" s="9">
        <v>60.824214999999995</v>
      </c>
      <c r="I17" s="9">
        <v>9.3025269999999995</v>
      </c>
      <c r="J17" s="9">
        <v>19.320633000000001</v>
      </c>
      <c r="K17" s="9">
        <v>32.916634000000002</v>
      </c>
      <c r="L17" s="9">
        <v>27.192001999999999</v>
      </c>
    </row>
    <row r="18" spans="1:12" ht="16.5" customHeight="1">
      <c r="A18" s="12" t="s">
        <v>158</v>
      </c>
      <c r="B18" s="9">
        <f t="shared" si="2"/>
        <v>0</v>
      </c>
      <c r="C18" s="9">
        <v>0</v>
      </c>
      <c r="D18" s="9">
        <v>0</v>
      </c>
      <c r="E18" s="9">
        <v>0</v>
      </c>
      <c r="F18" s="9">
        <v>0</v>
      </c>
      <c r="G18" s="9">
        <v>0</v>
      </c>
      <c r="H18" s="9">
        <v>0</v>
      </c>
      <c r="I18" s="9">
        <v>0</v>
      </c>
      <c r="J18" s="9">
        <v>0</v>
      </c>
      <c r="K18" s="9">
        <v>0</v>
      </c>
      <c r="L18" s="9">
        <v>0</v>
      </c>
    </row>
    <row r="19" spans="1:12" ht="16.5" customHeight="1">
      <c r="A19" s="12" t="s">
        <v>159</v>
      </c>
      <c r="B19" s="9">
        <f t="shared" si="2"/>
        <v>9764.2625740000003</v>
      </c>
      <c r="C19" s="9">
        <f>1176.411876+150</f>
        <v>1326.4118759999999</v>
      </c>
      <c r="D19" s="9">
        <f>930.968279+150</f>
        <v>1080.9682790000002</v>
      </c>
      <c r="E19" s="9">
        <f>646.883416-50</f>
        <v>596.88341600000001</v>
      </c>
      <c r="F19" s="9">
        <f>678.368892+100</f>
        <v>778.36889199999996</v>
      </c>
      <c r="G19" s="9">
        <f>812.897744+400</f>
        <v>1212.8977439999999</v>
      </c>
      <c r="H19" s="9">
        <f>2973.946324+599-1350</f>
        <v>2222.946324</v>
      </c>
      <c r="I19" s="9">
        <f>581.765727+400</f>
        <v>981.76572699999997</v>
      </c>
      <c r="J19" s="9">
        <f>323.441708+200</f>
        <v>523.44170800000006</v>
      </c>
      <c r="K19" s="9">
        <f>437.934348-20</f>
        <v>417.934348</v>
      </c>
      <c r="L19" s="9">
        <f>672.64426-50</f>
        <v>622.64426000000003</v>
      </c>
    </row>
    <row r="20" spans="1:12" ht="16.5" customHeight="1">
      <c r="A20" s="12" t="s">
        <v>160</v>
      </c>
      <c r="B20" s="9">
        <f t="shared" si="2"/>
        <v>0</v>
      </c>
      <c r="C20" s="9">
        <v>0</v>
      </c>
      <c r="D20" s="9">
        <v>0</v>
      </c>
      <c r="E20" s="9">
        <v>0</v>
      </c>
      <c r="F20" s="9">
        <v>0</v>
      </c>
      <c r="G20" s="9">
        <v>0</v>
      </c>
      <c r="H20" s="9">
        <v>0</v>
      </c>
      <c r="I20" s="9">
        <v>0</v>
      </c>
      <c r="J20" s="9">
        <v>0</v>
      </c>
      <c r="K20" s="9">
        <v>0</v>
      </c>
      <c r="L20" s="9">
        <v>0</v>
      </c>
    </row>
    <row r="21" spans="1:12" ht="16.5" customHeight="1">
      <c r="A21" s="12" t="s">
        <v>161</v>
      </c>
      <c r="B21" s="9">
        <f t="shared" si="2"/>
        <v>0</v>
      </c>
      <c r="C21" s="9">
        <v>0</v>
      </c>
      <c r="D21" s="9">
        <v>0</v>
      </c>
      <c r="E21" s="9">
        <v>0</v>
      </c>
      <c r="F21" s="9">
        <v>0</v>
      </c>
      <c r="G21" s="9">
        <v>0</v>
      </c>
      <c r="H21" s="9">
        <v>0</v>
      </c>
      <c r="I21" s="9">
        <v>0</v>
      </c>
      <c r="J21" s="9">
        <v>0</v>
      </c>
      <c r="K21" s="9">
        <v>0</v>
      </c>
      <c r="L21" s="9">
        <v>0</v>
      </c>
    </row>
    <row r="22" spans="1:12" ht="16.5" customHeight="1">
      <c r="A22" s="12" t="s">
        <v>162</v>
      </c>
      <c r="B22" s="9">
        <f t="shared" si="2"/>
        <v>0</v>
      </c>
      <c r="C22" s="9">
        <v>0</v>
      </c>
      <c r="D22" s="9">
        <v>0</v>
      </c>
      <c r="E22" s="9">
        <v>0</v>
      </c>
      <c r="F22" s="9">
        <v>0</v>
      </c>
      <c r="G22" s="9">
        <v>0</v>
      </c>
      <c r="H22" s="9">
        <v>0</v>
      </c>
      <c r="I22" s="9">
        <v>0</v>
      </c>
      <c r="J22" s="9">
        <v>0</v>
      </c>
      <c r="K22" s="9">
        <v>0</v>
      </c>
      <c r="L22" s="9">
        <v>0</v>
      </c>
    </row>
    <row r="23" spans="1:12" ht="16.5" customHeight="1">
      <c r="A23" s="12" t="s">
        <v>163</v>
      </c>
      <c r="B23" s="9">
        <f t="shared" si="2"/>
        <v>0</v>
      </c>
      <c r="C23" s="9">
        <v>0</v>
      </c>
      <c r="D23" s="9">
        <v>0</v>
      </c>
      <c r="E23" s="9">
        <v>0</v>
      </c>
      <c r="F23" s="9">
        <v>0</v>
      </c>
      <c r="G23" s="9">
        <v>0</v>
      </c>
      <c r="H23" s="9">
        <v>0</v>
      </c>
      <c r="I23" s="9">
        <v>0</v>
      </c>
      <c r="J23" s="9">
        <v>0</v>
      </c>
      <c r="K23" s="9">
        <v>0</v>
      </c>
      <c r="L23" s="9">
        <v>0</v>
      </c>
    </row>
    <row r="24" spans="1:12" ht="16.5" customHeight="1">
      <c r="A24" s="12" t="s">
        <v>164</v>
      </c>
      <c r="B24" s="9">
        <f t="shared" si="2"/>
        <v>0</v>
      </c>
      <c r="C24" s="9">
        <v>0</v>
      </c>
      <c r="D24" s="9">
        <v>0</v>
      </c>
      <c r="E24" s="9">
        <v>0</v>
      </c>
      <c r="F24" s="9">
        <v>0</v>
      </c>
      <c r="G24" s="9">
        <v>0</v>
      </c>
      <c r="H24" s="9">
        <v>0</v>
      </c>
      <c r="I24" s="9">
        <v>0</v>
      </c>
      <c r="J24" s="9">
        <v>0</v>
      </c>
      <c r="K24" s="9">
        <v>0</v>
      </c>
      <c r="L24" s="9">
        <v>0</v>
      </c>
    </row>
    <row r="25" spans="1:12" ht="16.5" customHeight="1">
      <c r="A25" s="12" t="s">
        <v>165</v>
      </c>
      <c r="B25" s="9">
        <f>SUM(C25:L25)</f>
        <v>1926.8731869999997</v>
      </c>
      <c r="C25" s="9">
        <v>182.472645</v>
      </c>
      <c r="D25" s="9">
        <v>90.87853299999999</v>
      </c>
      <c r="E25" s="9">
        <v>64.402109999999993</v>
      </c>
      <c r="F25" s="9">
        <v>375.67897499999998</v>
      </c>
      <c r="G25" s="9">
        <f>159.574117+100</f>
        <v>259.574117</v>
      </c>
      <c r="H25" s="9">
        <v>229.70085899999998</v>
      </c>
      <c r="I25" s="9">
        <v>195.35306699999998</v>
      </c>
      <c r="J25" s="9">
        <v>62.970951999999997</v>
      </c>
      <c r="K25" s="9">
        <v>78.71369</v>
      </c>
      <c r="L25" s="9">
        <v>387.12823900000001</v>
      </c>
    </row>
    <row r="26" spans="1:12" ht="16.5" customHeight="1">
      <c r="A26" s="12" t="s">
        <v>166</v>
      </c>
      <c r="B26" s="9"/>
      <c r="C26" s="9"/>
      <c r="D26" s="9"/>
      <c r="E26" s="9"/>
      <c r="F26" s="9"/>
      <c r="G26" s="9"/>
      <c r="H26" s="9"/>
      <c r="I26" s="9"/>
      <c r="J26" s="9"/>
      <c r="K26" s="9"/>
      <c r="L26" s="9"/>
    </row>
    <row r="27" spans="1:12" ht="16.5" customHeight="1">
      <c r="A27" s="12" t="s">
        <v>15</v>
      </c>
      <c r="B27" s="9"/>
      <c r="C27" s="9"/>
      <c r="D27" s="9"/>
      <c r="E27" s="9"/>
      <c r="F27" s="9"/>
      <c r="G27" s="9"/>
      <c r="H27" s="9"/>
      <c r="I27" s="9"/>
      <c r="J27" s="9"/>
      <c r="K27" s="9"/>
      <c r="L27" s="9"/>
    </row>
  </sheetData>
  <mergeCells count="3">
    <mergeCell ref="G2:H2"/>
    <mergeCell ref="A1:L1"/>
    <mergeCell ref="K2:L2"/>
  </mergeCells>
  <phoneticPr fontId="5" type="noConversion"/>
  <pageMargins left="0.33" right="0.37" top="0.36" bottom="0.32"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dimension ref="A1:R13"/>
  <sheetViews>
    <sheetView workbookViewId="0">
      <selection activeCell="K9" sqref="K9"/>
    </sheetView>
  </sheetViews>
  <sheetFormatPr defaultRowHeight="13.5"/>
  <cols>
    <col min="1" max="1" width="24.125" customWidth="1"/>
    <col min="2" max="2" width="12.5" customWidth="1"/>
    <col min="3" max="3" width="11.875" customWidth="1"/>
    <col min="4" max="4" width="13.875" customWidth="1"/>
    <col min="5" max="5" width="14.875" customWidth="1"/>
    <col min="6" max="6" width="12.75" customWidth="1"/>
    <col min="7" max="7" width="13.125" customWidth="1"/>
    <col min="8" max="8" width="11.125" customWidth="1"/>
    <col min="15" max="16" width="0" hidden="1" customWidth="1"/>
    <col min="17" max="17" width="15.25" hidden="1" customWidth="1"/>
    <col min="18" max="18" width="11.75" hidden="1" customWidth="1"/>
  </cols>
  <sheetData>
    <row r="1" spans="1:18" ht="36" customHeight="1">
      <c r="A1" s="35" t="s">
        <v>1419</v>
      </c>
      <c r="B1" s="35"/>
      <c r="C1" s="35"/>
      <c r="D1" s="35"/>
      <c r="E1" s="35"/>
      <c r="F1" s="35"/>
      <c r="G1" s="35"/>
      <c r="H1" s="35"/>
    </row>
    <row r="2" spans="1:18" ht="21" customHeight="1">
      <c r="H2" t="s">
        <v>555</v>
      </c>
    </row>
    <row r="3" spans="1:18" ht="45" customHeight="1">
      <c r="A3" s="6" t="s">
        <v>556</v>
      </c>
      <c r="B3" s="7" t="s">
        <v>1508</v>
      </c>
      <c r="C3" s="7" t="s">
        <v>1420</v>
      </c>
      <c r="D3" s="7" t="s">
        <v>1421</v>
      </c>
      <c r="E3" s="7" t="s">
        <v>1509</v>
      </c>
      <c r="F3" s="7" t="s">
        <v>1510</v>
      </c>
      <c r="G3" s="7" t="s">
        <v>1511</v>
      </c>
      <c r="H3" s="7" t="s">
        <v>1512</v>
      </c>
    </row>
    <row r="4" spans="1:18" ht="27.75" customHeight="1">
      <c r="A4" s="6" t="s">
        <v>550</v>
      </c>
      <c r="B4" s="8">
        <v>4.3</v>
      </c>
      <c r="C4" s="8"/>
      <c r="D4" s="8">
        <v>4.5999999999999996</v>
      </c>
      <c r="E4" s="8">
        <f>D4-C4</f>
        <v>4.5999999999999996</v>
      </c>
      <c r="F4" s="8"/>
      <c r="G4" s="8">
        <f>D4-B4</f>
        <v>0.29999999999999982</v>
      </c>
      <c r="H4" s="17">
        <f>D4/B4*100-100</f>
        <v>6.9767441860465027</v>
      </c>
    </row>
    <row r="5" spans="1:18" ht="27.75" customHeight="1">
      <c r="A5" s="6" t="s">
        <v>551</v>
      </c>
      <c r="B5" s="8"/>
      <c r="C5" s="8"/>
      <c r="D5" s="8">
        <v>12</v>
      </c>
      <c r="E5" s="8">
        <f>D5-C5</f>
        <v>12</v>
      </c>
      <c r="F5" s="8"/>
      <c r="G5" s="8"/>
      <c r="H5" s="17"/>
    </row>
    <row r="6" spans="1:18" ht="27.75" customHeight="1">
      <c r="A6" s="6" t="s">
        <v>552</v>
      </c>
      <c r="B6" s="8">
        <v>453</v>
      </c>
      <c r="C6" s="8">
        <v>688</v>
      </c>
      <c r="D6" s="8">
        <v>419</v>
      </c>
      <c r="E6" s="8">
        <f>D6-C6</f>
        <v>-269</v>
      </c>
      <c r="F6" s="16">
        <f>D6/C6</f>
        <v>0.60901162790697672</v>
      </c>
      <c r="G6" s="8">
        <f>D6-B6</f>
        <v>-34</v>
      </c>
      <c r="H6" s="17">
        <f>D6/B6*100-100</f>
        <v>-7.5055187637969141</v>
      </c>
    </row>
    <row r="7" spans="1:18" ht="27.75" customHeight="1">
      <c r="A7" s="6" t="s">
        <v>553</v>
      </c>
      <c r="B7" s="8">
        <v>180</v>
      </c>
      <c r="C7" s="8">
        <v>277</v>
      </c>
      <c r="D7" s="8">
        <v>174</v>
      </c>
      <c r="E7" s="8">
        <f>D7-C7</f>
        <v>-103</v>
      </c>
      <c r="F7" s="16">
        <f t="shared" ref="F7:F8" si="0">D7/C7</f>
        <v>0.62815884476534301</v>
      </c>
      <c r="G7" s="8">
        <f>D7-B7</f>
        <v>-6</v>
      </c>
      <c r="H7" s="17">
        <f>D7/B7*100-100</f>
        <v>-3.3333333333333286</v>
      </c>
      <c r="O7" t="s">
        <v>547</v>
      </c>
    </row>
    <row r="8" spans="1:18" ht="27.75" customHeight="1">
      <c r="A8" s="6" t="s">
        <v>557</v>
      </c>
      <c r="B8" s="8">
        <f>SUM(B4:B7)</f>
        <v>637.29999999999995</v>
      </c>
      <c r="C8" s="8">
        <f>SUM(C4:C7)</f>
        <v>965</v>
      </c>
      <c r="D8" s="8">
        <f>SUM(D4:D7)</f>
        <v>609.6</v>
      </c>
      <c r="E8" s="8">
        <f>D8-C8</f>
        <v>-355.4</v>
      </c>
      <c r="F8" s="16">
        <f t="shared" si="0"/>
        <v>0.63170984455958556</v>
      </c>
      <c r="G8" s="8">
        <f>D8-B8</f>
        <v>-27.699999999999932</v>
      </c>
      <c r="H8" s="17">
        <f>D8/B8*100-100</f>
        <v>-4.3464616350227487</v>
      </c>
      <c r="O8" t="s">
        <v>548</v>
      </c>
    </row>
    <row r="9" spans="1:18" ht="186" customHeight="1">
      <c r="A9" s="37" t="s">
        <v>1422</v>
      </c>
      <c r="B9" s="37"/>
      <c r="C9" s="37"/>
      <c r="D9" s="37"/>
      <c r="E9" s="37"/>
      <c r="F9" s="37"/>
      <c r="G9" s="37"/>
      <c r="H9" s="37"/>
      <c r="O9" t="s">
        <v>549</v>
      </c>
    </row>
    <row r="10" spans="1:18">
      <c r="O10" t="s">
        <v>32</v>
      </c>
      <c r="P10" t="s">
        <v>550</v>
      </c>
      <c r="Q10" t="s">
        <v>551</v>
      </c>
      <c r="R10" t="s">
        <v>552</v>
      </c>
    </row>
    <row r="12" spans="1:18">
      <c r="O12">
        <v>1092.48</v>
      </c>
      <c r="P12">
        <v>3.58</v>
      </c>
      <c r="R12">
        <v>781.16</v>
      </c>
    </row>
    <row r="13" spans="1:18">
      <c r="O13" t="s">
        <v>554</v>
      </c>
    </row>
  </sheetData>
  <mergeCells count="2">
    <mergeCell ref="A9:H9"/>
    <mergeCell ref="A1:H1"/>
  </mergeCells>
  <phoneticPr fontId="23" type="noConversion"/>
  <pageMargins left="0.70866141732283472" right="0.70866141732283472" top="0.74803149606299213" bottom="0.74803149606299213" header="0.31496062992125984"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sheetPr>
    <tabColor theme="0"/>
  </sheetPr>
  <dimension ref="A1:C6"/>
  <sheetViews>
    <sheetView workbookViewId="0">
      <selection activeCell="B12" sqref="B12"/>
    </sheetView>
  </sheetViews>
  <sheetFormatPr defaultRowHeight="13.5"/>
  <cols>
    <col min="1" max="1" width="35.875" customWidth="1"/>
    <col min="2" max="2" width="20.375" customWidth="1"/>
    <col min="3" max="3" width="28.375" customWidth="1"/>
  </cols>
  <sheetData>
    <row r="1" spans="1:3" ht="34.5" customHeight="1">
      <c r="A1" s="38" t="s">
        <v>1513</v>
      </c>
      <c r="B1" s="38"/>
      <c r="C1" s="38"/>
    </row>
    <row r="2" spans="1:3" ht="20.25" customHeight="1">
      <c r="A2" t="s">
        <v>1425</v>
      </c>
      <c r="B2" s="34" t="s">
        <v>475</v>
      </c>
      <c r="C2" s="34"/>
    </row>
    <row r="3" spans="1:3" ht="31.5" customHeight="1">
      <c r="A3" s="29" t="s">
        <v>468</v>
      </c>
      <c r="B3" s="29" t="s">
        <v>469</v>
      </c>
      <c r="C3" s="29"/>
    </row>
    <row r="4" spans="1:3" ht="31.5" customHeight="1">
      <c r="A4" s="29"/>
      <c r="B4" s="6" t="s">
        <v>470</v>
      </c>
      <c r="C4" s="6" t="s">
        <v>471</v>
      </c>
    </row>
    <row r="5" spans="1:3" ht="35.25" customHeight="1">
      <c r="A5" s="6" t="s">
        <v>472</v>
      </c>
      <c r="B5" s="8">
        <v>287892</v>
      </c>
      <c r="C5" s="8">
        <v>21706</v>
      </c>
    </row>
    <row r="6" spans="1:3" ht="35.25" customHeight="1">
      <c r="A6" s="6" t="s">
        <v>473</v>
      </c>
      <c r="B6" s="8">
        <f>B5-3000</f>
        <v>284892</v>
      </c>
      <c r="C6" s="8">
        <f>C5-1973</f>
        <v>19733</v>
      </c>
    </row>
  </sheetData>
  <mergeCells count="4">
    <mergeCell ref="B2:C2"/>
    <mergeCell ref="A3:A4"/>
    <mergeCell ref="B3:C3"/>
    <mergeCell ref="A1:C1"/>
  </mergeCells>
  <phoneticPr fontId="5"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tabColor theme="0"/>
  </sheetPr>
  <dimension ref="A1:D17"/>
  <sheetViews>
    <sheetView showZeros="0" workbookViewId="0">
      <selection activeCell="H8" sqref="H8"/>
    </sheetView>
  </sheetViews>
  <sheetFormatPr defaultRowHeight="13.5"/>
  <cols>
    <col min="1" max="1" width="50.75" customWidth="1"/>
    <col min="2" max="2" width="9.5" customWidth="1"/>
    <col min="3" max="3" width="10.25" customWidth="1"/>
    <col min="4" max="4" width="11.25" customWidth="1"/>
    <col min="5" max="5" width="12.625" customWidth="1"/>
  </cols>
  <sheetData>
    <row r="1" spans="1:4" ht="55.5" customHeight="1">
      <c r="A1" s="36" t="s">
        <v>1514</v>
      </c>
      <c r="B1" s="36"/>
      <c r="C1" s="36"/>
      <c r="D1" s="36"/>
    </row>
    <row r="2" spans="1:4" ht="18.75" customHeight="1">
      <c r="A2" t="s">
        <v>523</v>
      </c>
      <c r="C2" s="25" t="s">
        <v>2</v>
      </c>
      <c r="D2" s="25"/>
    </row>
    <row r="3" spans="1:4" ht="28.5" customHeight="1">
      <c r="A3" s="5" t="s">
        <v>50</v>
      </c>
      <c r="B3" s="6" t="s">
        <v>4</v>
      </c>
      <c r="C3" s="6" t="s">
        <v>5</v>
      </c>
      <c r="D3" s="6" t="s">
        <v>476</v>
      </c>
    </row>
    <row r="4" spans="1:4" ht="24.75" customHeight="1">
      <c r="A4" s="5" t="s">
        <v>477</v>
      </c>
      <c r="B4" s="8"/>
      <c r="C4" s="8"/>
      <c r="D4" s="8"/>
    </row>
    <row r="5" spans="1:4" ht="24.75" customHeight="1">
      <c r="A5" s="5" t="s">
        <v>478</v>
      </c>
      <c r="B5" s="8"/>
      <c r="C5" s="8"/>
      <c r="D5" s="8"/>
    </row>
    <row r="6" spans="1:4" ht="24.75" customHeight="1">
      <c r="A6" s="5" t="s">
        <v>479</v>
      </c>
      <c r="B6" s="8">
        <v>5600</v>
      </c>
      <c r="C6" s="8">
        <v>8402</v>
      </c>
      <c r="D6" s="10">
        <f>C6/B6</f>
        <v>1.5003571428571429</v>
      </c>
    </row>
    <row r="7" spans="1:4" ht="24.75" customHeight="1">
      <c r="A7" s="5" t="s">
        <v>480</v>
      </c>
      <c r="B7" s="8"/>
      <c r="C7" s="8"/>
      <c r="D7" s="10"/>
    </row>
    <row r="8" spans="1:4" ht="24.75" customHeight="1">
      <c r="A8" s="5" t="s">
        <v>481</v>
      </c>
      <c r="B8" s="8">
        <v>560</v>
      </c>
      <c r="C8" s="8">
        <v>710</v>
      </c>
      <c r="D8" s="10">
        <f>C8/B8</f>
        <v>1.2678571428571428</v>
      </c>
    </row>
    <row r="9" spans="1:4" ht="24.75" customHeight="1">
      <c r="A9" s="5" t="s">
        <v>482</v>
      </c>
      <c r="B9" s="8"/>
      <c r="C9" s="8"/>
      <c r="D9" s="10"/>
    </row>
    <row r="10" spans="1:4" ht="24.75" customHeight="1">
      <c r="A10" s="5" t="s">
        <v>483</v>
      </c>
      <c r="B10" s="8"/>
      <c r="C10" s="8"/>
      <c r="D10" s="10"/>
    </row>
    <row r="11" spans="1:4" ht="24.75" customHeight="1">
      <c r="A11" s="5" t="s">
        <v>484</v>
      </c>
      <c r="B11" s="8"/>
      <c r="C11" s="8"/>
      <c r="D11" s="10"/>
    </row>
    <row r="12" spans="1:4" ht="30" customHeight="1">
      <c r="A12" s="5" t="s">
        <v>172</v>
      </c>
      <c r="B12" s="8">
        <f>SUM(B4:B11)</f>
        <v>6160</v>
      </c>
      <c r="C12" s="8">
        <f>SUM(C4:C11)</f>
        <v>9112</v>
      </c>
      <c r="D12" s="10">
        <f>C12/B12</f>
        <v>1.4792207792207792</v>
      </c>
    </row>
    <row r="13" spans="1:4" ht="30" customHeight="1">
      <c r="A13" s="5" t="s">
        <v>1424</v>
      </c>
      <c r="B13" s="8">
        <v>2900</v>
      </c>
      <c r="C13" s="8">
        <v>1640</v>
      </c>
      <c r="D13" s="10"/>
    </row>
    <row r="14" spans="1:4" ht="30" customHeight="1">
      <c r="A14" s="5" t="s">
        <v>1157</v>
      </c>
      <c r="B14" s="8">
        <v>2000</v>
      </c>
      <c r="C14" s="8">
        <v>4100</v>
      </c>
      <c r="D14" s="10"/>
    </row>
    <row r="15" spans="1:4" ht="30" customHeight="1">
      <c r="A15" s="5" t="s">
        <v>1423</v>
      </c>
      <c r="B15" s="8"/>
      <c r="C15" s="8">
        <v>38</v>
      </c>
      <c r="D15" s="10"/>
    </row>
    <row r="16" spans="1:4" ht="30" customHeight="1">
      <c r="A16" s="5" t="s">
        <v>486</v>
      </c>
      <c r="B16" s="8"/>
      <c r="C16" s="8">
        <v>561</v>
      </c>
      <c r="D16" s="10"/>
    </row>
    <row r="17" spans="1:4" ht="30" customHeight="1">
      <c r="A17" s="5" t="s">
        <v>485</v>
      </c>
      <c r="B17" s="8">
        <f>B12+B13+B14+B15+B16</f>
        <v>11060</v>
      </c>
      <c r="C17" s="8">
        <f>C12+C13+C14+C15+C16</f>
        <v>15451</v>
      </c>
      <c r="D17" s="10">
        <f>C17/B17</f>
        <v>1.3970162748643762</v>
      </c>
    </row>
  </sheetData>
  <mergeCells count="2">
    <mergeCell ref="A1:D1"/>
    <mergeCell ref="C2:D2"/>
  </mergeCells>
  <phoneticPr fontId="5" type="noConversion"/>
  <printOptions horizontalCentered="1"/>
  <pageMargins left="0.71" right="0.53" top="0.96" bottom="0.75" header="0.31" footer="0.31"/>
  <pageSetup paperSize="9" scale="90" orientation="landscape" r:id="rId1"/>
</worksheet>
</file>

<file path=xl/worksheets/sheet15.xml><?xml version="1.0" encoding="utf-8"?>
<worksheet xmlns="http://schemas.openxmlformats.org/spreadsheetml/2006/main" xmlns:r="http://schemas.openxmlformats.org/officeDocument/2006/relationships">
  <sheetPr>
    <tabColor theme="0"/>
  </sheetPr>
  <dimension ref="A1:E47"/>
  <sheetViews>
    <sheetView showZeros="0" zoomScale="115" workbookViewId="0">
      <selection activeCell="D15" sqref="D15"/>
    </sheetView>
  </sheetViews>
  <sheetFormatPr defaultRowHeight="13.5"/>
  <cols>
    <col min="1" max="1" width="56.875" customWidth="1"/>
    <col min="2" max="3" width="9.5" customWidth="1"/>
    <col min="5" max="5" width="11.5" customWidth="1"/>
  </cols>
  <sheetData>
    <row r="1" spans="1:5" ht="27" customHeight="1">
      <c r="A1" s="36" t="s">
        <v>1426</v>
      </c>
      <c r="B1" s="36"/>
      <c r="C1" s="36"/>
      <c r="D1" s="36"/>
      <c r="E1" s="36"/>
    </row>
    <row r="2" spans="1:5" ht="20.25" customHeight="1">
      <c r="A2" t="s">
        <v>558</v>
      </c>
      <c r="B2" s="39" t="s">
        <v>2</v>
      </c>
      <c r="C2" s="39"/>
      <c r="D2" s="39"/>
      <c r="E2" s="39"/>
    </row>
    <row r="3" spans="1:5">
      <c r="A3" s="29" t="s">
        <v>174</v>
      </c>
      <c r="B3" s="40" t="s">
        <v>1518</v>
      </c>
      <c r="C3" s="31" t="s">
        <v>1515</v>
      </c>
      <c r="D3" s="40" t="s">
        <v>1516</v>
      </c>
      <c r="E3" s="31" t="s">
        <v>1517</v>
      </c>
    </row>
    <row r="4" spans="1:5" ht="15" customHeight="1">
      <c r="A4" s="29"/>
      <c r="B4" s="29"/>
      <c r="C4" s="29"/>
      <c r="D4" s="29"/>
      <c r="E4" s="29"/>
    </row>
    <row r="5" spans="1:5" ht="13.5" hidden="1" customHeight="1">
      <c r="A5" s="2" t="s">
        <v>23</v>
      </c>
      <c r="B5" s="2"/>
      <c r="C5" s="2"/>
      <c r="D5" s="2"/>
      <c r="E5" s="2"/>
    </row>
    <row r="6" spans="1:5" ht="13.5" hidden="1" customHeight="1">
      <c r="A6" s="2" t="s">
        <v>52</v>
      </c>
      <c r="B6" s="2"/>
      <c r="C6" s="2"/>
      <c r="D6" s="2"/>
      <c r="E6" s="2"/>
    </row>
    <row r="7" spans="1:5" ht="17.25" customHeight="1">
      <c r="A7" s="5" t="s">
        <v>24</v>
      </c>
      <c r="B7" s="8">
        <f>SUM(B8:B13)</f>
        <v>5500</v>
      </c>
      <c r="C7" s="8">
        <f>SUM(C8:C13)</f>
        <v>6860</v>
      </c>
      <c r="D7" s="8">
        <f>SUM(D8:D13)</f>
        <v>7362</v>
      </c>
      <c r="E7" s="10">
        <f>D7/C7</f>
        <v>1.0731778425655976</v>
      </c>
    </row>
    <row r="8" spans="1:5" ht="17.25" customHeight="1">
      <c r="A8" s="5" t="s">
        <v>53</v>
      </c>
      <c r="B8" s="8">
        <v>5500</v>
      </c>
      <c r="C8" s="8">
        <v>6860</v>
      </c>
      <c r="D8" s="8">
        <v>7362</v>
      </c>
      <c r="E8" s="10">
        <f>D8/C8</f>
        <v>1.0731778425655976</v>
      </c>
    </row>
    <row r="9" spans="1:5" ht="17.25" customHeight="1">
      <c r="A9" s="5" t="s">
        <v>54</v>
      </c>
      <c r="B9" s="8"/>
      <c r="C9" s="8"/>
      <c r="D9" s="8"/>
      <c r="E9" s="10"/>
    </row>
    <row r="10" spans="1:5" ht="17.25" customHeight="1">
      <c r="A10" s="5" t="s">
        <v>55</v>
      </c>
      <c r="B10" s="8"/>
      <c r="C10" s="8"/>
      <c r="D10" s="8"/>
      <c r="E10" s="10"/>
    </row>
    <row r="11" spans="1:5" ht="17.25" customHeight="1">
      <c r="A11" s="5" t="s">
        <v>56</v>
      </c>
      <c r="B11" s="8"/>
      <c r="C11" s="8"/>
      <c r="D11" s="8"/>
      <c r="E11" s="10"/>
    </row>
    <row r="12" spans="1:5" ht="17.25" customHeight="1">
      <c r="A12" s="5" t="s">
        <v>57</v>
      </c>
      <c r="B12" s="8"/>
      <c r="C12" s="8"/>
      <c r="D12" s="8"/>
      <c r="E12" s="10"/>
    </row>
    <row r="13" spans="1:5" ht="17.25" customHeight="1">
      <c r="A13" s="5" t="s">
        <v>58</v>
      </c>
      <c r="B13" s="8"/>
      <c r="C13" s="8"/>
      <c r="D13" s="8"/>
      <c r="E13" s="10"/>
    </row>
    <row r="14" spans="1:5" ht="17.25" customHeight="1">
      <c r="A14" s="5" t="s">
        <v>25</v>
      </c>
      <c r="B14" s="8"/>
      <c r="C14" s="8"/>
      <c r="D14" s="8"/>
      <c r="E14" s="10"/>
    </row>
    <row r="15" spans="1:5" ht="17.25" customHeight="1">
      <c r="A15" s="5" t="s">
        <v>59</v>
      </c>
      <c r="B15" s="8"/>
      <c r="C15" s="8"/>
      <c r="D15" s="8"/>
      <c r="E15" s="10"/>
    </row>
    <row r="16" spans="1:5" ht="17.25" customHeight="1">
      <c r="A16" s="5" t="s">
        <v>60</v>
      </c>
      <c r="B16" s="8"/>
      <c r="C16" s="8"/>
      <c r="D16" s="8"/>
      <c r="E16" s="10"/>
    </row>
    <row r="17" spans="1:5" ht="17.25" customHeight="1">
      <c r="A17" s="5" t="s">
        <v>61</v>
      </c>
      <c r="B17" s="8"/>
      <c r="C17" s="8"/>
      <c r="D17" s="8"/>
      <c r="E17" s="10"/>
    </row>
    <row r="18" spans="1:5" ht="17.25" customHeight="1">
      <c r="A18" s="5" t="s">
        <v>62</v>
      </c>
      <c r="B18" s="8"/>
      <c r="C18" s="8"/>
      <c r="D18" s="8"/>
      <c r="E18" s="10"/>
    </row>
    <row r="19" spans="1:5" ht="17.25" customHeight="1">
      <c r="A19" s="5" t="s">
        <v>63</v>
      </c>
      <c r="B19" s="8"/>
      <c r="C19" s="8"/>
      <c r="D19" s="8"/>
      <c r="E19" s="10"/>
    </row>
    <row r="20" spans="1:5" ht="17.25" customHeight="1">
      <c r="A20" s="5" t="s">
        <v>26</v>
      </c>
      <c r="B20" s="8"/>
      <c r="C20" s="8"/>
      <c r="D20" s="8"/>
      <c r="E20" s="10"/>
    </row>
    <row r="21" spans="1:5" ht="17.25" customHeight="1">
      <c r="A21" s="5" t="s">
        <v>64</v>
      </c>
      <c r="B21" s="8"/>
      <c r="C21" s="8"/>
      <c r="D21" s="8"/>
      <c r="E21" s="10"/>
    </row>
    <row r="22" spans="1:5" ht="17.25" customHeight="1">
      <c r="A22" s="5" t="s">
        <v>65</v>
      </c>
      <c r="B22" s="8"/>
      <c r="C22" s="8"/>
      <c r="D22" s="8"/>
      <c r="E22" s="10"/>
    </row>
    <row r="23" spans="1:5" ht="17.25" customHeight="1">
      <c r="A23" s="5" t="s">
        <v>66</v>
      </c>
      <c r="B23" s="8"/>
      <c r="C23" s="8"/>
      <c r="D23" s="8"/>
      <c r="E23" s="10"/>
    </row>
    <row r="24" spans="1:5" ht="17.25" customHeight="1">
      <c r="A24" s="5" t="s">
        <v>67</v>
      </c>
      <c r="B24" s="8"/>
      <c r="C24" s="8"/>
      <c r="D24" s="8"/>
      <c r="E24" s="10"/>
    </row>
    <row r="25" spans="1:5" ht="17.25" customHeight="1">
      <c r="A25" s="5" t="s">
        <v>27</v>
      </c>
      <c r="B25" s="8"/>
      <c r="C25" s="8"/>
      <c r="D25" s="8"/>
      <c r="E25" s="10"/>
    </row>
    <row r="26" spans="1:5" ht="17.25" customHeight="1">
      <c r="A26" s="5" t="s">
        <v>68</v>
      </c>
      <c r="B26" s="8"/>
      <c r="C26" s="8"/>
      <c r="D26" s="8"/>
      <c r="E26" s="10"/>
    </row>
    <row r="27" spans="1:5" ht="17.25" customHeight="1">
      <c r="A27" s="5" t="s">
        <v>69</v>
      </c>
      <c r="B27" s="8"/>
      <c r="C27" s="8"/>
      <c r="D27" s="8"/>
      <c r="E27" s="10"/>
    </row>
    <row r="28" spans="1:5" ht="17.25" customHeight="1">
      <c r="A28" s="5" t="s">
        <v>70</v>
      </c>
      <c r="B28" s="8"/>
      <c r="C28" s="8"/>
      <c r="D28" s="8"/>
      <c r="E28" s="10"/>
    </row>
    <row r="29" spans="1:5" ht="17.25" customHeight="1">
      <c r="A29" s="5" t="s">
        <v>28</v>
      </c>
      <c r="B29" s="8"/>
      <c r="C29" s="8"/>
      <c r="D29" s="8"/>
      <c r="E29" s="10"/>
    </row>
    <row r="30" spans="1:5" ht="17.25" customHeight="1">
      <c r="A30" s="5" t="s">
        <v>71</v>
      </c>
      <c r="B30" s="8"/>
      <c r="C30" s="8"/>
      <c r="D30" s="8"/>
      <c r="E30" s="10"/>
    </row>
    <row r="31" spans="1:5" ht="17.25" customHeight="1">
      <c r="A31" s="5" t="s">
        <v>34</v>
      </c>
      <c r="B31" s="8">
        <f>SUM(B33:B34)</f>
        <v>1050</v>
      </c>
      <c r="C31" s="8">
        <f>SUM(C33:C34)</f>
        <v>4650</v>
      </c>
      <c r="D31" s="8">
        <f>SUM(D33:D34)</f>
        <v>7816</v>
      </c>
      <c r="E31" s="10">
        <f>D31/C31</f>
        <v>1.6808602150537635</v>
      </c>
    </row>
    <row r="32" spans="1:5" ht="17.25" customHeight="1">
      <c r="A32" s="5" t="s">
        <v>72</v>
      </c>
      <c r="B32" s="8"/>
      <c r="C32" s="8"/>
      <c r="D32" s="8"/>
      <c r="E32" s="10"/>
    </row>
    <row r="33" spans="1:5" ht="17.25" customHeight="1">
      <c r="A33" s="5" t="s">
        <v>73</v>
      </c>
      <c r="B33" s="8"/>
      <c r="C33" s="8"/>
      <c r="D33" s="8"/>
      <c r="E33" s="10"/>
    </row>
    <row r="34" spans="1:5" ht="17.25" customHeight="1">
      <c r="A34" s="5" t="s">
        <v>74</v>
      </c>
      <c r="B34" s="8">
        <v>1050</v>
      </c>
      <c r="C34" s="8">
        <v>4650</v>
      </c>
      <c r="D34" s="8">
        <f>5716+2100</f>
        <v>7816</v>
      </c>
      <c r="E34" s="10">
        <f>D34/C34</f>
        <v>1.6808602150537635</v>
      </c>
    </row>
    <row r="35" spans="1:5" ht="17.25" customHeight="1">
      <c r="A35" s="5" t="s">
        <v>29</v>
      </c>
      <c r="B35" s="8"/>
      <c r="C35" s="8"/>
      <c r="D35" s="8"/>
      <c r="E35" s="10"/>
    </row>
    <row r="36" spans="1:5" ht="17.25" customHeight="1">
      <c r="A36" s="5" t="s">
        <v>30</v>
      </c>
      <c r="B36" s="8"/>
      <c r="C36" s="8"/>
      <c r="D36" s="8"/>
      <c r="E36" s="10"/>
    </row>
    <row r="37" spans="1:5" ht="17.25" customHeight="1">
      <c r="A37" s="5"/>
      <c r="B37" s="8"/>
      <c r="C37" s="8"/>
      <c r="D37" s="8"/>
      <c r="E37" s="10"/>
    </row>
    <row r="38" spans="1:5" ht="17.25" customHeight="1">
      <c r="A38" s="5" t="s">
        <v>175</v>
      </c>
      <c r="B38" s="8">
        <f>B7+B14+B29+B31+B35+B36</f>
        <v>6550</v>
      </c>
      <c r="C38" s="8">
        <f>C7+C14+C29+C31+C35+C36</f>
        <v>11510</v>
      </c>
      <c r="D38" s="8">
        <f>D7+D14+D29+D31+D35+D36</f>
        <v>15178</v>
      </c>
      <c r="E38" s="10">
        <f>D38/C38</f>
        <v>1.3186794092093832</v>
      </c>
    </row>
    <row r="39" spans="1:5" ht="17.25" customHeight="1">
      <c r="A39" s="5"/>
      <c r="B39" s="8"/>
      <c r="C39" s="8"/>
      <c r="D39" s="8"/>
      <c r="E39" s="10"/>
    </row>
    <row r="40" spans="1:5" ht="17.25" customHeight="1">
      <c r="A40" s="5" t="s">
        <v>176</v>
      </c>
      <c r="B40" s="8"/>
      <c r="C40" s="8"/>
      <c r="D40" s="8"/>
      <c r="E40" s="10"/>
    </row>
    <row r="41" spans="1:5" ht="17.25" customHeight="1">
      <c r="A41" s="5" t="s">
        <v>177</v>
      </c>
      <c r="B41" s="8"/>
      <c r="C41" s="8"/>
      <c r="D41" s="8"/>
      <c r="E41" s="10"/>
    </row>
    <row r="42" spans="1:5" ht="17.25" customHeight="1">
      <c r="A42" s="5" t="s">
        <v>178</v>
      </c>
      <c r="B42" s="8"/>
      <c r="C42" s="8"/>
      <c r="D42" s="8"/>
      <c r="E42" s="10"/>
    </row>
    <row r="43" spans="1:5" ht="17.25" customHeight="1">
      <c r="A43" s="5" t="s">
        <v>179</v>
      </c>
      <c r="B43" s="8"/>
      <c r="C43" s="8"/>
      <c r="D43" s="8"/>
      <c r="E43" s="10"/>
    </row>
    <row r="44" spans="1:5" ht="17.25" customHeight="1">
      <c r="A44" s="5" t="s">
        <v>180</v>
      </c>
      <c r="B44" s="8"/>
      <c r="C44" s="8"/>
      <c r="D44" s="8"/>
      <c r="E44" s="10"/>
    </row>
    <row r="45" spans="1:5" ht="17.25" customHeight="1">
      <c r="A45" s="5"/>
      <c r="B45" s="8"/>
      <c r="C45" s="8"/>
      <c r="D45" s="8"/>
      <c r="E45" s="10"/>
    </row>
    <row r="46" spans="1:5" ht="17.25" customHeight="1">
      <c r="A46" s="5" t="s">
        <v>181</v>
      </c>
      <c r="B46" s="8">
        <f>B38+B40+B41+B42+B43+B44</f>
        <v>6550</v>
      </c>
      <c r="C46" s="8">
        <f>C38+C40+C41+C42+C43+C44</f>
        <v>11510</v>
      </c>
      <c r="D46" s="8">
        <f>D38+D42+D44</f>
        <v>15178</v>
      </c>
      <c r="E46" s="10"/>
    </row>
    <row r="47" spans="1:5" ht="17.25" customHeight="1">
      <c r="A47" s="5" t="s">
        <v>182</v>
      </c>
      <c r="B47" s="8"/>
      <c r="C47" s="8"/>
      <c r="D47" s="8">
        <v>273</v>
      </c>
      <c r="E47" s="10"/>
    </row>
  </sheetData>
  <mergeCells count="7">
    <mergeCell ref="A1:E1"/>
    <mergeCell ref="B2:E2"/>
    <mergeCell ref="E3:E4"/>
    <mergeCell ref="C3:C4"/>
    <mergeCell ref="B3:B4"/>
    <mergeCell ref="A3:A4"/>
    <mergeCell ref="D3:D4"/>
  </mergeCells>
  <phoneticPr fontId="5"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sheetPr>
    <tabColor theme="0"/>
  </sheetPr>
  <dimension ref="A1:C31"/>
  <sheetViews>
    <sheetView workbookViewId="0">
      <selection activeCell="B27" sqref="B27"/>
    </sheetView>
  </sheetViews>
  <sheetFormatPr defaultRowHeight="13.5"/>
  <cols>
    <col min="1" max="1" width="15.375" customWidth="1"/>
    <col min="2" max="2" width="45.25" customWidth="1"/>
    <col min="3" max="3" width="16.5" customWidth="1"/>
  </cols>
  <sheetData>
    <row r="1" spans="1:3" ht="27.75">
      <c r="A1" s="36" t="s">
        <v>1519</v>
      </c>
      <c r="B1" s="36"/>
      <c r="C1" s="36"/>
    </row>
    <row r="2" spans="1:3" ht="24" customHeight="1">
      <c r="A2" t="s">
        <v>559</v>
      </c>
      <c r="B2" s="34" t="s">
        <v>487</v>
      </c>
      <c r="C2" s="34"/>
    </row>
    <row r="3" spans="1:3" ht="8.25" customHeight="1">
      <c r="A3" s="29" t="s">
        <v>608</v>
      </c>
      <c r="B3" s="29" t="s">
        <v>1438</v>
      </c>
      <c r="C3" s="29" t="s">
        <v>5</v>
      </c>
    </row>
    <row r="4" spans="1:3" ht="12" customHeight="1">
      <c r="A4" s="29"/>
      <c r="B4" s="29"/>
      <c r="C4" s="29"/>
    </row>
    <row r="5" spans="1:3" ht="18.75" customHeight="1">
      <c r="A5" s="6"/>
      <c r="B5" s="12" t="s">
        <v>1427</v>
      </c>
      <c r="C5" s="11">
        <v>9112</v>
      </c>
    </row>
    <row r="6" spans="1:3" ht="16.5" customHeight="1">
      <c r="A6" s="6">
        <v>1030166</v>
      </c>
      <c r="B6" s="12" t="s">
        <v>1434</v>
      </c>
      <c r="C6" s="11">
        <v>0</v>
      </c>
    </row>
    <row r="7" spans="1:3" ht="16.5" customHeight="1">
      <c r="A7" s="6"/>
      <c r="B7" s="12" t="s">
        <v>1439</v>
      </c>
      <c r="C7" s="11">
        <v>0</v>
      </c>
    </row>
    <row r="8" spans="1:3" ht="16.5" customHeight="1">
      <c r="A8" s="6">
        <v>1030121</v>
      </c>
      <c r="B8" s="12" t="s">
        <v>190</v>
      </c>
      <c r="C8" s="11">
        <v>0</v>
      </c>
    </row>
    <row r="9" spans="1:3" ht="16.5" customHeight="1">
      <c r="A9" s="6">
        <v>1030149</v>
      </c>
      <c r="B9" s="12" t="s">
        <v>187</v>
      </c>
      <c r="C9" s="11">
        <v>0</v>
      </c>
    </row>
    <row r="10" spans="1:3" ht="16.5" customHeight="1">
      <c r="A10" s="6"/>
      <c r="B10" s="12" t="s">
        <v>1440</v>
      </c>
      <c r="C10" s="11">
        <v>0</v>
      </c>
    </row>
    <row r="11" spans="1:3" ht="16.5" customHeight="1">
      <c r="A11" s="6">
        <v>1030168</v>
      </c>
      <c r="B11" s="12" t="s">
        <v>1435</v>
      </c>
      <c r="C11" s="11">
        <v>0</v>
      </c>
    </row>
    <row r="12" spans="1:3" ht="16.5" customHeight="1">
      <c r="A12" s="6">
        <v>1030175</v>
      </c>
      <c r="B12" s="12" t="s">
        <v>188</v>
      </c>
      <c r="C12" s="11">
        <v>0</v>
      </c>
    </row>
    <row r="13" spans="1:3" ht="16.5" customHeight="1">
      <c r="A13" s="6"/>
      <c r="B13" s="12" t="s">
        <v>189</v>
      </c>
      <c r="C13" s="11">
        <v>8402</v>
      </c>
    </row>
    <row r="14" spans="1:3" ht="16.5" customHeight="1">
      <c r="A14" s="6"/>
      <c r="B14" s="12" t="s">
        <v>1441</v>
      </c>
      <c r="C14" s="11">
        <v>0</v>
      </c>
    </row>
    <row r="15" spans="1:3" ht="16.5" customHeight="1">
      <c r="A15" s="6"/>
      <c r="B15" s="12" t="s">
        <v>1442</v>
      </c>
      <c r="C15" s="11">
        <v>0</v>
      </c>
    </row>
    <row r="16" spans="1:3" ht="16.5" customHeight="1">
      <c r="A16" s="6"/>
      <c r="B16" s="12" t="s">
        <v>1443</v>
      </c>
      <c r="C16" s="11">
        <v>287</v>
      </c>
    </row>
    <row r="17" spans="1:3" ht="16.5" customHeight="1">
      <c r="A17" s="6"/>
      <c r="B17" s="12" t="s">
        <v>1444</v>
      </c>
      <c r="C17" s="11">
        <v>423</v>
      </c>
    </row>
    <row r="18" spans="1:3" ht="16.5" customHeight="1">
      <c r="A18" s="6"/>
      <c r="B18" s="12" t="s">
        <v>1445</v>
      </c>
      <c r="C18" s="11">
        <v>0</v>
      </c>
    </row>
    <row r="19" spans="1:3" ht="16.5" customHeight="1">
      <c r="A19" s="6">
        <v>1030152</v>
      </c>
      <c r="B19" s="12" t="s">
        <v>1431</v>
      </c>
      <c r="C19" s="11">
        <v>0</v>
      </c>
    </row>
    <row r="20" spans="1:3" ht="16.5" customHeight="1">
      <c r="A20" s="6"/>
      <c r="B20" s="12" t="s">
        <v>1446</v>
      </c>
      <c r="C20" s="11">
        <v>0</v>
      </c>
    </row>
    <row r="21" spans="1:3" ht="16.5" customHeight="1">
      <c r="A21" s="6"/>
      <c r="B21" s="12" t="s">
        <v>1447</v>
      </c>
      <c r="C21" s="11">
        <v>0</v>
      </c>
    </row>
    <row r="22" spans="1:3" ht="16.5" customHeight="1">
      <c r="A22" s="6"/>
      <c r="B22" s="12" t="s">
        <v>1448</v>
      </c>
      <c r="C22" s="11">
        <v>0</v>
      </c>
    </row>
    <row r="23" spans="1:3" ht="16.5" customHeight="1">
      <c r="A23" s="6"/>
      <c r="B23" s="12" t="s">
        <v>1449</v>
      </c>
      <c r="C23" s="11">
        <v>0</v>
      </c>
    </row>
    <row r="24" spans="1:3" ht="16.5" customHeight="1">
      <c r="A24" s="6">
        <v>1030106</v>
      </c>
      <c r="B24" s="12" t="s">
        <v>1429</v>
      </c>
      <c r="C24" s="11">
        <v>0</v>
      </c>
    </row>
    <row r="25" spans="1:3" ht="16.5" customHeight="1">
      <c r="A25" s="6">
        <v>1030171</v>
      </c>
      <c r="B25" s="12" t="s">
        <v>1436</v>
      </c>
      <c r="C25" s="11">
        <v>0</v>
      </c>
    </row>
    <row r="26" spans="1:3" ht="16.5" customHeight="1">
      <c r="A26" s="6">
        <v>1030110</v>
      </c>
      <c r="B26" s="12" t="s">
        <v>1430</v>
      </c>
      <c r="C26" s="11">
        <v>0</v>
      </c>
    </row>
    <row r="27" spans="1:3" ht="16.5" customHeight="1">
      <c r="A27" s="6">
        <v>1030102</v>
      </c>
      <c r="B27" s="12" t="s">
        <v>1428</v>
      </c>
      <c r="C27" s="11">
        <v>0</v>
      </c>
    </row>
    <row r="28" spans="1:3" ht="16.5" customHeight="1">
      <c r="A28" s="6">
        <v>1030153</v>
      </c>
      <c r="B28" s="12" t="s">
        <v>1432</v>
      </c>
      <c r="C28" s="11">
        <v>0</v>
      </c>
    </row>
    <row r="29" spans="1:3" ht="16.5" customHeight="1">
      <c r="A29" s="6">
        <v>1030154</v>
      </c>
      <c r="B29" s="12" t="s">
        <v>1433</v>
      </c>
      <c r="C29" s="11">
        <v>0</v>
      </c>
    </row>
    <row r="30" spans="1:3" ht="16.5" customHeight="1">
      <c r="A30" s="6">
        <v>1030180</v>
      </c>
      <c r="B30" s="12" t="s">
        <v>1437</v>
      </c>
      <c r="C30" s="11">
        <v>0</v>
      </c>
    </row>
    <row r="31" spans="1:3" ht="16.5" customHeight="1">
      <c r="A31" s="6">
        <v>1030155</v>
      </c>
      <c r="B31" s="12" t="s">
        <v>51</v>
      </c>
      <c r="C31" s="11">
        <v>0</v>
      </c>
    </row>
  </sheetData>
  <mergeCells count="5">
    <mergeCell ref="A3:A4"/>
    <mergeCell ref="B3:B4"/>
    <mergeCell ref="C3:C4"/>
    <mergeCell ref="A1:C1"/>
    <mergeCell ref="B2:C2"/>
  </mergeCells>
  <phoneticPr fontId="22"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tabColor theme="0"/>
  </sheetPr>
  <dimension ref="A1:C32"/>
  <sheetViews>
    <sheetView showZeros="0" topLeftCell="A10" workbookViewId="0">
      <selection activeCell="E4" sqref="E4"/>
    </sheetView>
  </sheetViews>
  <sheetFormatPr defaultRowHeight="13.5"/>
  <cols>
    <col min="1" max="1" width="13.625" customWidth="1"/>
    <col min="2" max="2" width="56.125" customWidth="1"/>
    <col min="3" max="3" width="12.25" customWidth="1"/>
    <col min="5" max="5" width="12.125" customWidth="1"/>
  </cols>
  <sheetData>
    <row r="1" spans="1:3" ht="36.75" customHeight="1">
      <c r="A1" s="30" t="s">
        <v>1480</v>
      </c>
      <c r="B1" s="30"/>
      <c r="C1" s="30"/>
    </row>
    <row r="2" spans="1:3" ht="20.25" customHeight="1">
      <c r="A2" t="s">
        <v>560</v>
      </c>
      <c r="B2" s="34" t="s">
        <v>487</v>
      </c>
      <c r="C2" s="34"/>
    </row>
    <row r="3" spans="1:3" ht="17.25" customHeight="1">
      <c r="A3" s="29" t="s">
        <v>608</v>
      </c>
      <c r="B3" s="29" t="s">
        <v>1451</v>
      </c>
      <c r="C3" s="29" t="s">
        <v>5</v>
      </c>
    </row>
    <row r="4" spans="1:3" ht="23.25" customHeight="1">
      <c r="A4" s="29"/>
      <c r="B4" s="29"/>
      <c r="C4" s="29"/>
    </row>
    <row r="5" spans="1:3" ht="19.5" customHeight="1">
      <c r="A5" s="6"/>
      <c r="B5" s="5" t="s">
        <v>1452</v>
      </c>
      <c r="C5" s="8">
        <v>13078</v>
      </c>
    </row>
    <row r="6" spans="1:3" ht="19.5" customHeight="1">
      <c r="A6" s="6">
        <v>20610</v>
      </c>
      <c r="B6" s="5" t="s">
        <v>1453</v>
      </c>
      <c r="C6" s="8">
        <v>0</v>
      </c>
    </row>
    <row r="7" spans="1:3" ht="19.5" customHeight="1">
      <c r="A7" s="6"/>
      <c r="B7" s="5" t="s">
        <v>1454</v>
      </c>
      <c r="C7" s="8">
        <v>0</v>
      </c>
    </row>
    <row r="8" spans="1:3" ht="19.5" customHeight="1">
      <c r="A8" s="6">
        <v>20709</v>
      </c>
      <c r="B8" s="5" t="s">
        <v>1455</v>
      </c>
      <c r="C8" s="8">
        <v>500</v>
      </c>
    </row>
    <row r="9" spans="1:3" ht="19.5" customHeight="1">
      <c r="A9" s="6">
        <v>20822</v>
      </c>
      <c r="B9" s="5" t="s">
        <v>1456</v>
      </c>
      <c r="C9" s="8">
        <v>0</v>
      </c>
    </row>
    <row r="10" spans="1:3" ht="19.5" customHeight="1">
      <c r="A10" s="6"/>
      <c r="B10" s="5" t="s">
        <v>1457</v>
      </c>
      <c r="C10" s="8">
        <v>0</v>
      </c>
    </row>
    <row r="11" spans="1:3" ht="19.5" customHeight="1">
      <c r="A11" s="6">
        <v>21160</v>
      </c>
      <c r="B11" s="5" t="s">
        <v>1458</v>
      </c>
      <c r="C11" s="8">
        <v>0</v>
      </c>
    </row>
    <row r="12" spans="1:3" ht="19.5" customHeight="1">
      <c r="A12" s="6">
        <v>21161</v>
      </c>
      <c r="B12" s="5" t="s">
        <v>1459</v>
      </c>
      <c r="C12" s="8">
        <v>0</v>
      </c>
    </row>
    <row r="13" spans="1:3" ht="19.5" customHeight="1">
      <c r="A13" s="6"/>
      <c r="B13" s="5" t="s">
        <v>1460</v>
      </c>
      <c r="C13" s="8">
        <v>8409</v>
      </c>
    </row>
    <row r="14" spans="1:3" ht="19.5" customHeight="1">
      <c r="A14" s="6"/>
      <c r="B14" s="5" t="s">
        <v>1461</v>
      </c>
      <c r="C14" s="8">
        <v>0</v>
      </c>
    </row>
    <row r="15" spans="1:3" ht="19.5" customHeight="1">
      <c r="A15" s="6"/>
      <c r="B15" s="5" t="s">
        <v>1462</v>
      </c>
      <c r="C15" s="8">
        <v>0</v>
      </c>
    </row>
    <row r="16" spans="1:3" ht="19.5" customHeight="1">
      <c r="A16" s="6"/>
      <c r="B16" s="5" t="s">
        <v>1463</v>
      </c>
      <c r="C16" s="8">
        <v>300</v>
      </c>
    </row>
    <row r="17" spans="1:3" ht="19.5" customHeight="1">
      <c r="A17" s="6"/>
      <c r="B17" s="5" t="s">
        <v>1464</v>
      </c>
      <c r="C17" s="8">
        <v>450</v>
      </c>
    </row>
    <row r="18" spans="1:3" ht="19.5" customHeight="1">
      <c r="A18" s="6"/>
      <c r="B18" s="5" t="s">
        <v>1465</v>
      </c>
      <c r="C18" s="8">
        <v>0</v>
      </c>
    </row>
    <row r="19" spans="1:3" ht="19.5" customHeight="1">
      <c r="A19" s="6">
        <v>21367</v>
      </c>
      <c r="B19" s="5" t="s">
        <v>1466</v>
      </c>
      <c r="C19" s="8">
        <v>0</v>
      </c>
    </row>
    <row r="20" spans="1:3" ht="19.5" customHeight="1">
      <c r="A20" s="6"/>
      <c r="B20" s="5" t="s">
        <v>1467</v>
      </c>
      <c r="C20" s="8">
        <v>0</v>
      </c>
    </row>
    <row r="21" spans="1:3" ht="19.5" customHeight="1">
      <c r="A21" s="6"/>
      <c r="B21" s="5" t="s">
        <v>1468</v>
      </c>
      <c r="C21" s="8">
        <v>0</v>
      </c>
    </row>
    <row r="22" spans="1:3" ht="18" customHeight="1">
      <c r="A22" s="6"/>
      <c r="B22" s="5" t="s">
        <v>1469</v>
      </c>
      <c r="C22" s="8">
        <v>0</v>
      </c>
    </row>
    <row r="23" spans="1:3" ht="18" customHeight="1">
      <c r="A23" s="6"/>
      <c r="B23" s="5" t="s">
        <v>1470</v>
      </c>
      <c r="C23" s="8">
        <v>0</v>
      </c>
    </row>
    <row r="24" spans="1:3" ht="18" customHeight="1">
      <c r="A24" s="6">
        <v>21464</v>
      </c>
      <c r="B24" s="5" t="s">
        <v>1471</v>
      </c>
      <c r="C24" s="8">
        <v>0</v>
      </c>
    </row>
    <row r="25" spans="1:3" ht="18" customHeight="1">
      <c r="A25" s="6">
        <v>21468</v>
      </c>
      <c r="B25" s="5" t="s">
        <v>1472</v>
      </c>
      <c r="C25" s="8">
        <v>0</v>
      </c>
    </row>
    <row r="26" spans="1:3" ht="18" customHeight="1">
      <c r="A26" s="6">
        <v>21469</v>
      </c>
      <c r="B26" s="5" t="s">
        <v>1473</v>
      </c>
      <c r="C26" s="8">
        <v>0</v>
      </c>
    </row>
    <row r="27" spans="1:3" ht="18" customHeight="1">
      <c r="A27" s="6">
        <v>21562</v>
      </c>
      <c r="B27" s="5" t="s">
        <v>1474</v>
      </c>
      <c r="C27" s="8">
        <v>0</v>
      </c>
    </row>
    <row r="28" spans="1:3" ht="18" customHeight="1">
      <c r="A28" s="6">
        <v>2170402</v>
      </c>
      <c r="B28" s="5" t="s">
        <v>1475</v>
      </c>
      <c r="C28" s="8">
        <v>0</v>
      </c>
    </row>
    <row r="29" spans="1:3" ht="18" customHeight="1">
      <c r="A29" s="6">
        <v>2170403</v>
      </c>
      <c r="B29" s="5" t="s">
        <v>1476</v>
      </c>
      <c r="C29" s="8">
        <v>0</v>
      </c>
    </row>
    <row r="30" spans="1:3" ht="18" customHeight="1">
      <c r="A30" s="6">
        <v>22908</v>
      </c>
      <c r="B30" s="5" t="s">
        <v>1477</v>
      </c>
      <c r="C30" s="8">
        <v>0</v>
      </c>
    </row>
    <row r="31" spans="1:3" ht="18" customHeight="1">
      <c r="A31" s="6">
        <v>22960</v>
      </c>
      <c r="B31" s="5" t="s">
        <v>1478</v>
      </c>
      <c r="C31" s="8">
        <v>1381</v>
      </c>
    </row>
    <row r="32" spans="1:3" ht="18" customHeight="1">
      <c r="A32" s="6"/>
      <c r="B32" s="5" t="s">
        <v>1479</v>
      </c>
      <c r="C32" s="8">
        <v>2038</v>
      </c>
    </row>
  </sheetData>
  <autoFilter ref="A3:B21"/>
  <mergeCells count="5">
    <mergeCell ref="C3:C4"/>
    <mergeCell ref="A3:A4"/>
    <mergeCell ref="B3:B4"/>
    <mergeCell ref="B2:C2"/>
    <mergeCell ref="A1:C1"/>
  </mergeCells>
  <phoneticPr fontId="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tabColor theme="0"/>
  </sheetPr>
  <dimension ref="A1:L5"/>
  <sheetViews>
    <sheetView workbookViewId="0">
      <selection activeCell="F14" sqref="F14"/>
    </sheetView>
  </sheetViews>
  <sheetFormatPr defaultRowHeight="13.5"/>
  <cols>
    <col min="1" max="1" width="29.75" customWidth="1"/>
    <col min="2" max="2" width="8.75" customWidth="1"/>
    <col min="3" max="3" width="12" customWidth="1"/>
    <col min="4" max="12" width="8.75" customWidth="1"/>
  </cols>
  <sheetData>
    <row r="1" spans="1:12" ht="27.75">
      <c r="A1" s="36" t="s">
        <v>1520</v>
      </c>
      <c r="B1" s="36"/>
      <c r="C1" s="36"/>
      <c r="D1" s="36"/>
      <c r="E1" s="36"/>
      <c r="F1" s="36"/>
      <c r="G1" s="36"/>
      <c r="H1" s="36"/>
      <c r="I1" s="36"/>
      <c r="J1" s="36"/>
      <c r="K1" s="36"/>
      <c r="L1" s="36"/>
    </row>
    <row r="2" spans="1:12" ht="24" customHeight="1">
      <c r="A2" t="s">
        <v>561</v>
      </c>
      <c r="F2" s="34" t="s">
        <v>191</v>
      </c>
      <c r="G2" s="34"/>
      <c r="H2" s="34"/>
      <c r="I2" s="34"/>
      <c r="J2" s="34"/>
      <c r="K2" s="34"/>
      <c r="L2" s="34"/>
    </row>
    <row r="3" spans="1:12" ht="28.5" customHeight="1">
      <c r="A3" s="6" t="s">
        <v>50</v>
      </c>
      <c r="B3" s="6" t="s">
        <v>32</v>
      </c>
      <c r="C3" s="6" t="s">
        <v>488</v>
      </c>
      <c r="D3" s="6" t="s">
        <v>489</v>
      </c>
      <c r="E3" s="6" t="s">
        <v>490</v>
      </c>
      <c r="F3" s="6" t="s">
        <v>491</v>
      </c>
      <c r="G3" s="6" t="s">
        <v>492</v>
      </c>
      <c r="H3" s="6" t="s">
        <v>493</v>
      </c>
      <c r="I3" s="6" t="s">
        <v>494</v>
      </c>
      <c r="J3" s="6" t="s">
        <v>495</v>
      </c>
      <c r="K3" s="6" t="s">
        <v>496</v>
      </c>
      <c r="L3" s="6" t="s">
        <v>497</v>
      </c>
    </row>
    <row r="4" spans="1:12" ht="28.5" customHeight="1">
      <c r="A4" s="6" t="s">
        <v>32</v>
      </c>
      <c r="B4" s="6">
        <f>SUM(C4:L4)</f>
        <v>245</v>
      </c>
      <c r="C4" s="6">
        <f>SUM(C5:C5)</f>
        <v>0.5</v>
      </c>
      <c r="D4" s="6">
        <f t="shared" ref="D4:L4" si="0">SUM(D5:D5)</f>
        <v>122</v>
      </c>
      <c r="E4" s="6">
        <f t="shared" si="0"/>
        <v>4</v>
      </c>
      <c r="F4" s="6">
        <f t="shared" si="0"/>
        <v>0.5</v>
      </c>
      <c r="G4" s="6">
        <f t="shared" si="0"/>
        <v>86</v>
      </c>
      <c r="H4" s="6">
        <f t="shared" si="0"/>
        <v>1</v>
      </c>
      <c r="I4" s="6">
        <f t="shared" si="0"/>
        <v>15</v>
      </c>
      <c r="J4" s="6">
        <f t="shared" si="0"/>
        <v>0.5</v>
      </c>
      <c r="K4" s="6">
        <f t="shared" si="0"/>
        <v>15</v>
      </c>
      <c r="L4" s="6">
        <f t="shared" si="0"/>
        <v>0.5</v>
      </c>
    </row>
    <row r="5" spans="1:12" ht="28.5" customHeight="1">
      <c r="A5" s="6" t="s">
        <v>1481</v>
      </c>
      <c r="B5" s="8">
        <f>SUM(C5:L5)</f>
        <v>245</v>
      </c>
      <c r="C5" s="8">
        <v>0.5</v>
      </c>
      <c r="D5" s="8">
        <v>122</v>
      </c>
      <c r="E5" s="8">
        <v>4</v>
      </c>
      <c r="F5" s="8">
        <v>0.5</v>
      </c>
      <c r="G5" s="8">
        <v>86</v>
      </c>
      <c r="H5" s="8">
        <v>1</v>
      </c>
      <c r="I5" s="8">
        <v>15</v>
      </c>
      <c r="J5" s="8">
        <v>0.5</v>
      </c>
      <c r="K5" s="8">
        <v>15</v>
      </c>
      <c r="L5" s="8">
        <v>0.5</v>
      </c>
    </row>
  </sheetData>
  <mergeCells count="2">
    <mergeCell ref="F2:L2"/>
    <mergeCell ref="A1:L1"/>
  </mergeCells>
  <phoneticPr fontId="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dimension ref="A1:C6"/>
  <sheetViews>
    <sheetView workbookViewId="0">
      <selection activeCell="B6" sqref="B6"/>
    </sheetView>
  </sheetViews>
  <sheetFormatPr defaultRowHeight="13.5"/>
  <cols>
    <col min="1" max="1" width="35.875" customWidth="1"/>
    <col min="2" max="2" width="21.125" customWidth="1"/>
    <col min="3" max="3" width="26.875" customWidth="1"/>
  </cols>
  <sheetData>
    <row r="1" spans="1:3" ht="34.5" customHeight="1">
      <c r="A1" s="36" t="s">
        <v>1521</v>
      </c>
      <c r="B1" s="36"/>
      <c r="C1" s="36"/>
    </row>
    <row r="2" spans="1:3" ht="20.25" customHeight="1">
      <c r="A2" t="s">
        <v>524</v>
      </c>
      <c r="B2" s="34" t="s">
        <v>2</v>
      </c>
      <c r="C2" s="34"/>
    </row>
    <row r="3" spans="1:3" ht="31.5" customHeight="1">
      <c r="A3" s="29" t="s">
        <v>167</v>
      </c>
      <c r="B3" s="29" t="s">
        <v>168</v>
      </c>
      <c r="C3" s="29"/>
    </row>
    <row r="4" spans="1:3" ht="31.5" customHeight="1">
      <c r="A4" s="29"/>
      <c r="B4" s="6" t="s">
        <v>169</v>
      </c>
      <c r="C4" s="6" t="s">
        <v>170</v>
      </c>
    </row>
    <row r="5" spans="1:3" ht="35.25" customHeight="1">
      <c r="A5" s="6" t="s">
        <v>472</v>
      </c>
      <c r="B5" s="8">
        <v>63200</v>
      </c>
      <c r="C5" s="8">
        <v>63157</v>
      </c>
    </row>
    <row r="6" spans="1:3" ht="35.25" customHeight="1">
      <c r="A6" s="6" t="s">
        <v>498</v>
      </c>
      <c r="B6" s="8">
        <v>63200</v>
      </c>
      <c r="C6" s="8">
        <v>63157</v>
      </c>
    </row>
  </sheetData>
  <mergeCells count="4">
    <mergeCell ref="A1:C1"/>
    <mergeCell ref="B2:C2"/>
    <mergeCell ref="A3:A4"/>
    <mergeCell ref="B3:C3"/>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0"/>
  <sheetViews>
    <sheetView zoomScale="85" workbookViewId="0">
      <selection activeCell="A9" sqref="A9"/>
    </sheetView>
  </sheetViews>
  <sheetFormatPr defaultColWidth="9" defaultRowHeight="13.5"/>
  <cols>
    <col min="1" max="1" width="89.25" customWidth="1"/>
    <col min="2" max="2" width="40.625" customWidth="1"/>
    <col min="3" max="3" width="18.25" customWidth="1"/>
  </cols>
  <sheetData>
    <row r="1" spans="1:1" ht="36" customHeight="1">
      <c r="A1" s="3" t="s">
        <v>1497</v>
      </c>
    </row>
    <row r="2" spans="1:1" ht="24" customHeight="1">
      <c r="A2" s="21" t="s">
        <v>183</v>
      </c>
    </row>
    <row r="3" spans="1:1" ht="24.75" customHeight="1">
      <c r="A3" s="22" t="s">
        <v>568</v>
      </c>
    </row>
    <row r="4" spans="1:1" ht="24.75" customHeight="1">
      <c r="A4" s="22" t="s">
        <v>569</v>
      </c>
    </row>
    <row r="5" spans="1:1" ht="24.75" customHeight="1">
      <c r="A5" s="22" t="s">
        <v>570</v>
      </c>
    </row>
    <row r="6" spans="1:1" ht="24.75" customHeight="1">
      <c r="A6" s="22" t="s">
        <v>571</v>
      </c>
    </row>
    <row r="7" spans="1:1" ht="24.75" customHeight="1">
      <c r="A7" s="22" t="s">
        <v>572</v>
      </c>
    </row>
    <row r="8" spans="1:1" ht="24.75" customHeight="1">
      <c r="A8" s="22" t="s">
        <v>573</v>
      </c>
    </row>
    <row r="9" spans="1:1" ht="24.75" customHeight="1">
      <c r="A9" s="22" t="s">
        <v>574</v>
      </c>
    </row>
    <row r="10" spans="1:1" ht="24.75" customHeight="1">
      <c r="A10" s="22" t="s">
        <v>575</v>
      </c>
    </row>
    <row r="11" spans="1:1" ht="24.75" customHeight="1">
      <c r="A11" s="22" t="s">
        <v>576</v>
      </c>
    </row>
    <row r="12" spans="1:1" ht="24.75" customHeight="1">
      <c r="A12" s="22" t="s">
        <v>577</v>
      </c>
    </row>
    <row r="13" spans="1:1" ht="24.75" customHeight="1">
      <c r="A13" s="22" t="s">
        <v>578</v>
      </c>
    </row>
    <row r="14" spans="1:1" ht="24.75" customHeight="1">
      <c r="A14" s="21" t="s">
        <v>184</v>
      </c>
    </row>
    <row r="15" spans="1:1" ht="24.75" customHeight="1">
      <c r="A15" s="22" t="s">
        <v>579</v>
      </c>
    </row>
    <row r="16" spans="1:1" ht="24.75" customHeight="1">
      <c r="A16" s="22" t="s">
        <v>580</v>
      </c>
    </row>
    <row r="17" spans="1:1" ht="24.75" customHeight="1">
      <c r="A17" s="22" t="s">
        <v>581</v>
      </c>
    </row>
    <row r="18" spans="1:1" ht="24.75" customHeight="1">
      <c r="A18" s="22" t="s">
        <v>582</v>
      </c>
    </row>
    <row r="19" spans="1:1" ht="24.75" customHeight="1">
      <c r="A19" s="22" t="s">
        <v>583</v>
      </c>
    </row>
    <row r="20" spans="1:1" ht="24.75" customHeight="1">
      <c r="A20" s="22" t="s">
        <v>584</v>
      </c>
    </row>
    <row r="21" spans="1:1" ht="24.75" customHeight="1">
      <c r="A21" s="21" t="s">
        <v>185</v>
      </c>
    </row>
    <row r="22" spans="1:1" ht="24.75" customHeight="1">
      <c r="A22" s="22" t="s">
        <v>585</v>
      </c>
    </row>
    <row r="23" spans="1:1" ht="24.75" customHeight="1">
      <c r="A23" s="22" t="s">
        <v>586</v>
      </c>
    </row>
    <row r="24" spans="1:1" ht="24.75" customHeight="1">
      <c r="A24" s="22" t="s">
        <v>587</v>
      </c>
    </row>
    <row r="25" spans="1:1" ht="24.75" customHeight="1">
      <c r="A25" s="22" t="s">
        <v>588</v>
      </c>
    </row>
    <row r="26" spans="1:1" ht="24.75" customHeight="1">
      <c r="A26" s="22" t="s">
        <v>589</v>
      </c>
    </row>
    <row r="27" spans="1:1" ht="24.75" customHeight="1">
      <c r="A27" s="21" t="s">
        <v>186</v>
      </c>
    </row>
    <row r="28" spans="1:1" ht="24.75" customHeight="1">
      <c r="A28" s="22" t="s">
        <v>590</v>
      </c>
    </row>
    <row r="29" spans="1:1" ht="24.75" customHeight="1">
      <c r="A29" s="22" t="s">
        <v>591</v>
      </c>
    </row>
    <row r="30" spans="1:1" ht="24.75" customHeight="1">
      <c r="A30" s="22" t="s">
        <v>592</v>
      </c>
    </row>
  </sheetData>
  <phoneticPr fontId="5" type="noConversion"/>
  <pageMargins left="0.7" right="0.7" top="0.53" bottom="0.48"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D13"/>
  <sheetViews>
    <sheetView workbookViewId="0">
      <selection activeCell="F7" sqref="F7"/>
    </sheetView>
  </sheetViews>
  <sheetFormatPr defaultColWidth="9" defaultRowHeight="13.5"/>
  <cols>
    <col min="1" max="1" width="27.125" customWidth="1"/>
    <col min="2" max="2" width="16.125" customWidth="1"/>
    <col min="3" max="3" width="17.25" customWidth="1"/>
    <col min="4" max="4" width="13.5" customWidth="1"/>
  </cols>
  <sheetData>
    <row r="1" spans="1:4" ht="30" customHeight="1">
      <c r="A1" s="30" t="s">
        <v>1482</v>
      </c>
      <c r="B1" s="30"/>
      <c r="C1" s="30"/>
      <c r="D1" s="30"/>
    </row>
    <row r="2" spans="1:4" ht="21" customHeight="1">
      <c r="A2" t="s">
        <v>525</v>
      </c>
      <c r="C2" s="34" t="s">
        <v>90</v>
      </c>
      <c r="D2" s="34"/>
    </row>
    <row r="3" spans="1:4" ht="22.5" customHeight="1">
      <c r="A3" s="6" t="s">
        <v>50</v>
      </c>
      <c r="B3" s="6" t="s">
        <v>89</v>
      </c>
      <c r="C3" s="6" t="s">
        <v>5</v>
      </c>
      <c r="D3" s="6" t="s">
        <v>171</v>
      </c>
    </row>
    <row r="4" spans="1:4" ht="22.5" customHeight="1">
      <c r="A4" s="5" t="s">
        <v>75</v>
      </c>
      <c r="B4" s="11"/>
      <c r="C4" s="11"/>
      <c r="D4" s="11"/>
    </row>
    <row r="5" spans="1:4" ht="22.5" customHeight="1">
      <c r="A5" s="5" t="s">
        <v>76</v>
      </c>
      <c r="B5" s="11"/>
      <c r="C5" s="11"/>
      <c r="D5" s="11"/>
    </row>
    <row r="6" spans="1:4" ht="22.5" customHeight="1">
      <c r="A6" s="5" t="s">
        <v>77</v>
      </c>
      <c r="B6" s="11"/>
      <c r="C6" s="11"/>
      <c r="D6" s="11"/>
    </row>
    <row r="7" spans="1:4" ht="22.5" customHeight="1">
      <c r="A7" s="5" t="s">
        <v>78</v>
      </c>
      <c r="B7" s="11"/>
      <c r="C7" s="11"/>
      <c r="D7" s="11"/>
    </row>
    <row r="8" spans="1:4" ht="22.5" customHeight="1">
      <c r="A8" s="5" t="s">
        <v>79</v>
      </c>
      <c r="B8" s="11"/>
      <c r="C8" s="11"/>
      <c r="D8" s="11"/>
    </row>
    <row r="9" spans="1:4" ht="22.5" customHeight="1">
      <c r="A9" s="5" t="s">
        <v>80</v>
      </c>
      <c r="B9" s="11"/>
      <c r="C9" s="11"/>
      <c r="D9" s="11"/>
    </row>
    <row r="10" spans="1:4" ht="26.25" customHeight="1">
      <c r="A10" s="5" t="s">
        <v>36</v>
      </c>
      <c r="B10" s="11"/>
      <c r="C10" s="11"/>
      <c r="D10" s="11"/>
    </row>
    <row r="11" spans="1:4" ht="26.25" customHeight="1">
      <c r="A11" s="5" t="s">
        <v>43</v>
      </c>
      <c r="B11" s="11"/>
      <c r="C11" s="11"/>
      <c r="D11" s="11"/>
    </row>
    <row r="12" spans="1:4" ht="26.25" customHeight="1">
      <c r="A12" s="5"/>
      <c r="B12" s="11"/>
      <c r="C12" s="11"/>
      <c r="D12" s="11"/>
    </row>
    <row r="13" spans="1:4" ht="26.25" customHeight="1">
      <c r="A13" s="5" t="s">
        <v>173</v>
      </c>
      <c r="B13" s="11"/>
      <c r="C13" s="11"/>
      <c r="D13" s="11"/>
    </row>
  </sheetData>
  <mergeCells count="2">
    <mergeCell ref="C2:D2"/>
    <mergeCell ref="A1:D1"/>
  </mergeCells>
  <phoneticPr fontId="5" type="noConversion"/>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dimension ref="A1:D15"/>
  <sheetViews>
    <sheetView workbookViewId="0">
      <selection activeCell="B5" sqref="B5"/>
    </sheetView>
  </sheetViews>
  <sheetFormatPr defaultColWidth="9" defaultRowHeight="13.5"/>
  <cols>
    <col min="1" max="1" width="30.125" customWidth="1"/>
    <col min="2" max="4" width="25.125" customWidth="1"/>
  </cols>
  <sheetData>
    <row r="1" spans="1:4" ht="31.5" customHeight="1">
      <c r="A1" s="30" t="s">
        <v>1522</v>
      </c>
      <c r="B1" s="30"/>
      <c r="C1" s="30"/>
      <c r="D1" s="30"/>
    </row>
    <row r="2" spans="1:4" ht="20.25" customHeight="1">
      <c r="A2" t="s">
        <v>562</v>
      </c>
      <c r="C2" s="34" t="s">
        <v>2</v>
      </c>
      <c r="D2" s="34"/>
    </row>
    <row r="3" spans="1:4" ht="26.25" customHeight="1">
      <c r="A3" s="6" t="s">
        <v>50</v>
      </c>
      <c r="B3" s="6" t="s">
        <v>4</v>
      </c>
      <c r="C3" s="6" t="s">
        <v>18</v>
      </c>
      <c r="D3" s="6" t="s">
        <v>5</v>
      </c>
    </row>
    <row r="4" spans="1:4" ht="26.25" customHeight="1">
      <c r="A4" s="5" t="s">
        <v>81</v>
      </c>
      <c r="B4" s="11"/>
      <c r="C4" s="11"/>
      <c r="D4" s="11"/>
    </row>
    <row r="5" spans="1:4" ht="26.25" customHeight="1">
      <c r="A5" s="5" t="s">
        <v>82</v>
      </c>
      <c r="B5" s="11"/>
      <c r="C5" s="11"/>
      <c r="D5" s="11"/>
    </row>
    <row r="6" spans="1:4" ht="26.25" customHeight="1">
      <c r="A6" s="5" t="s">
        <v>83</v>
      </c>
      <c r="B6" s="11"/>
      <c r="C6" s="11"/>
      <c r="D6" s="11"/>
    </row>
    <row r="7" spans="1:4" ht="26.25" customHeight="1">
      <c r="A7" s="5" t="s">
        <v>84</v>
      </c>
      <c r="B7" s="11"/>
      <c r="C7" s="11"/>
      <c r="D7" s="11"/>
    </row>
    <row r="8" spans="1:4" ht="26.25" customHeight="1">
      <c r="A8" s="5" t="s">
        <v>85</v>
      </c>
      <c r="B8" s="11"/>
      <c r="C8" s="11"/>
      <c r="D8" s="11"/>
    </row>
    <row r="9" spans="1:4" ht="26.25" customHeight="1">
      <c r="A9" s="5" t="s">
        <v>86</v>
      </c>
      <c r="B9" s="11"/>
      <c r="C9" s="11"/>
      <c r="D9" s="11"/>
    </row>
    <row r="10" spans="1:4" ht="26.25" customHeight="1">
      <c r="A10" s="5"/>
      <c r="B10" s="11"/>
      <c r="C10" s="11"/>
      <c r="D10" s="11"/>
    </row>
    <row r="11" spans="1:4" ht="26.25" customHeight="1">
      <c r="A11" s="5"/>
      <c r="B11" s="11"/>
      <c r="C11" s="11"/>
      <c r="D11" s="11"/>
    </row>
    <row r="12" spans="1:4" ht="26.25" customHeight="1">
      <c r="A12" s="5"/>
      <c r="B12" s="11"/>
      <c r="C12" s="11"/>
      <c r="D12" s="11"/>
    </row>
    <row r="13" spans="1:4" ht="26.25" customHeight="1">
      <c r="A13" s="5" t="s">
        <v>40</v>
      </c>
      <c r="B13" s="11"/>
      <c r="C13" s="11"/>
      <c r="D13" s="11"/>
    </row>
    <row r="14" spans="1:4" ht="26.25" customHeight="1">
      <c r="A14" s="5" t="s">
        <v>181</v>
      </c>
      <c r="B14" s="11"/>
      <c r="C14" s="11"/>
      <c r="D14" s="11"/>
    </row>
    <row r="15" spans="1:4" ht="26.25" customHeight="1">
      <c r="A15" s="5" t="s">
        <v>87</v>
      </c>
      <c r="B15" s="11"/>
      <c r="C15" s="11"/>
      <c r="D15" s="11"/>
    </row>
  </sheetData>
  <mergeCells count="2">
    <mergeCell ref="A1:D1"/>
    <mergeCell ref="C2:D2"/>
  </mergeCells>
  <phoneticPr fontId="5"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D13"/>
  <sheetViews>
    <sheetView workbookViewId="0">
      <selection activeCell="C5" sqref="C5"/>
    </sheetView>
  </sheetViews>
  <sheetFormatPr defaultColWidth="9" defaultRowHeight="13.5"/>
  <cols>
    <col min="1" max="1" width="27.125" customWidth="1"/>
    <col min="2" max="2" width="16.125" customWidth="1"/>
    <col min="3" max="3" width="17.25" customWidth="1"/>
    <col min="4" max="4" width="13.5" customWidth="1"/>
  </cols>
  <sheetData>
    <row r="1" spans="1:4" ht="30" customHeight="1">
      <c r="A1" s="30" t="s">
        <v>1523</v>
      </c>
      <c r="B1" s="30"/>
      <c r="C1" s="30"/>
      <c r="D1" s="30"/>
    </row>
    <row r="2" spans="1:4" ht="21" customHeight="1">
      <c r="A2" t="s">
        <v>526</v>
      </c>
      <c r="C2" s="34" t="s">
        <v>90</v>
      </c>
      <c r="D2" s="34"/>
    </row>
    <row r="3" spans="1:4" ht="22.5" customHeight="1">
      <c r="A3" s="6" t="s">
        <v>50</v>
      </c>
      <c r="B3" s="6" t="s">
        <v>89</v>
      </c>
      <c r="C3" s="6" t="s">
        <v>5</v>
      </c>
      <c r="D3" s="6" t="s">
        <v>171</v>
      </c>
    </row>
    <row r="4" spans="1:4" ht="22.5" customHeight="1">
      <c r="A4" s="5" t="s">
        <v>75</v>
      </c>
      <c r="B4" s="11"/>
      <c r="C4" s="11"/>
      <c r="D4" s="11"/>
    </row>
    <row r="5" spans="1:4" ht="22.5" customHeight="1">
      <c r="A5" s="5" t="s">
        <v>76</v>
      </c>
      <c r="B5" s="11"/>
      <c r="C5" s="11"/>
      <c r="D5" s="11"/>
    </row>
    <row r="6" spans="1:4" ht="22.5" customHeight="1">
      <c r="A6" s="5" t="s">
        <v>77</v>
      </c>
      <c r="B6" s="11"/>
      <c r="C6" s="11"/>
      <c r="D6" s="11"/>
    </row>
    <row r="7" spans="1:4" ht="22.5" customHeight="1">
      <c r="A7" s="5" t="s">
        <v>78</v>
      </c>
      <c r="B7" s="11"/>
      <c r="C7" s="11"/>
      <c r="D7" s="11"/>
    </row>
    <row r="8" spans="1:4" ht="22.5" customHeight="1">
      <c r="A8" s="5" t="s">
        <v>79</v>
      </c>
      <c r="B8" s="11"/>
      <c r="C8" s="11"/>
      <c r="D8" s="11"/>
    </row>
    <row r="9" spans="1:4" ht="22.5" customHeight="1">
      <c r="A9" s="5" t="s">
        <v>80</v>
      </c>
      <c r="B9" s="11"/>
      <c r="C9" s="11"/>
      <c r="D9" s="11"/>
    </row>
    <row r="10" spans="1:4" ht="26.25" customHeight="1">
      <c r="A10" s="5" t="s">
        <v>36</v>
      </c>
      <c r="B10" s="11"/>
      <c r="C10" s="11"/>
      <c r="D10" s="11"/>
    </row>
    <row r="11" spans="1:4" ht="26.25" customHeight="1">
      <c r="A11" s="5" t="s">
        <v>43</v>
      </c>
      <c r="B11" s="11"/>
      <c r="C11" s="11"/>
      <c r="D11" s="11"/>
    </row>
    <row r="12" spans="1:4" ht="26.25" customHeight="1">
      <c r="A12" s="5"/>
      <c r="B12" s="11"/>
      <c r="C12" s="11"/>
      <c r="D12" s="11"/>
    </row>
    <row r="13" spans="1:4" ht="26.25" customHeight="1">
      <c r="A13" s="5" t="s">
        <v>173</v>
      </c>
      <c r="B13" s="11"/>
      <c r="C13" s="11"/>
      <c r="D13" s="11"/>
    </row>
  </sheetData>
  <mergeCells count="2">
    <mergeCell ref="A1:D1"/>
    <mergeCell ref="C2:D2"/>
  </mergeCells>
  <phoneticPr fontId="6"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D15"/>
  <sheetViews>
    <sheetView workbookViewId="0">
      <selection activeCell="C8" sqref="C8"/>
    </sheetView>
  </sheetViews>
  <sheetFormatPr defaultColWidth="9" defaultRowHeight="13.5"/>
  <cols>
    <col min="1" max="1" width="30.125" customWidth="1"/>
    <col min="2" max="4" width="25.125" customWidth="1"/>
  </cols>
  <sheetData>
    <row r="1" spans="1:4" ht="31.5" customHeight="1">
      <c r="A1" s="30" t="s">
        <v>1483</v>
      </c>
      <c r="B1" s="30"/>
      <c r="C1" s="30"/>
      <c r="D1" s="30"/>
    </row>
    <row r="2" spans="1:4" ht="20.25" customHeight="1">
      <c r="A2" t="s">
        <v>563</v>
      </c>
      <c r="C2" s="34" t="s">
        <v>2</v>
      </c>
      <c r="D2" s="34"/>
    </row>
    <row r="3" spans="1:4" ht="26.25" customHeight="1">
      <c r="A3" s="6" t="s">
        <v>50</v>
      </c>
      <c r="B3" s="6" t="s">
        <v>4</v>
      </c>
      <c r="C3" s="6" t="s">
        <v>18</v>
      </c>
      <c r="D3" s="6" t="s">
        <v>5</v>
      </c>
    </row>
    <row r="4" spans="1:4" ht="26.25" customHeight="1">
      <c r="A4" s="5" t="s">
        <v>81</v>
      </c>
      <c r="B4" s="11"/>
      <c r="C4" s="11"/>
      <c r="D4" s="11"/>
    </row>
    <row r="5" spans="1:4" ht="26.25" customHeight="1">
      <c r="A5" s="5" t="s">
        <v>82</v>
      </c>
      <c r="B5" s="11"/>
      <c r="C5" s="11"/>
      <c r="D5" s="11"/>
    </row>
    <row r="6" spans="1:4" ht="26.25" customHeight="1">
      <c r="A6" s="5" t="s">
        <v>83</v>
      </c>
      <c r="B6" s="11"/>
      <c r="C6" s="11"/>
      <c r="D6" s="11"/>
    </row>
    <row r="7" spans="1:4" ht="26.25" customHeight="1">
      <c r="A7" s="5" t="s">
        <v>84</v>
      </c>
      <c r="B7" s="11"/>
      <c r="C7" s="11"/>
      <c r="D7" s="11"/>
    </row>
    <row r="8" spans="1:4" ht="26.25" customHeight="1">
      <c r="A8" s="5" t="s">
        <v>85</v>
      </c>
      <c r="B8" s="11"/>
      <c r="C8" s="11"/>
      <c r="D8" s="11"/>
    </row>
    <row r="9" spans="1:4" ht="26.25" customHeight="1">
      <c r="A9" s="5" t="s">
        <v>86</v>
      </c>
      <c r="B9" s="11"/>
      <c r="C9" s="11"/>
      <c r="D9" s="11"/>
    </row>
    <row r="10" spans="1:4" ht="26.25" customHeight="1">
      <c r="A10" s="5"/>
      <c r="B10" s="11"/>
      <c r="C10" s="11"/>
      <c r="D10" s="11"/>
    </row>
    <row r="11" spans="1:4" ht="26.25" customHeight="1">
      <c r="A11" s="5"/>
      <c r="B11" s="11"/>
      <c r="C11" s="11"/>
      <c r="D11" s="11"/>
    </row>
    <row r="12" spans="1:4" ht="26.25" customHeight="1">
      <c r="A12" s="5"/>
      <c r="B12" s="11"/>
      <c r="C12" s="11"/>
      <c r="D12" s="11"/>
    </row>
    <row r="13" spans="1:4" ht="26.25" customHeight="1">
      <c r="A13" s="5" t="s">
        <v>40</v>
      </c>
      <c r="B13" s="11"/>
      <c r="C13" s="11"/>
      <c r="D13" s="11"/>
    </row>
    <row r="14" spans="1:4" ht="26.25" customHeight="1">
      <c r="A14" s="5" t="s">
        <v>181</v>
      </c>
      <c r="B14" s="11"/>
      <c r="C14" s="11"/>
      <c r="D14" s="11"/>
    </row>
    <row r="15" spans="1:4" ht="26.25" customHeight="1">
      <c r="A15" s="5" t="s">
        <v>87</v>
      </c>
      <c r="B15" s="11"/>
      <c r="C15" s="11"/>
      <c r="D15" s="11"/>
    </row>
  </sheetData>
  <mergeCells count="2">
    <mergeCell ref="A1:D1"/>
    <mergeCell ref="C2:D2"/>
  </mergeCells>
  <phoneticPr fontId="6"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K9"/>
  <sheetViews>
    <sheetView workbookViewId="0">
      <selection activeCell="E5" sqref="E5"/>
    </sheetView>
  </sheetViews>
  <sheetFormatPr defaultColWidth="9" defaultRowHeight="13.5"/>
  <cols>
    <col min="1" max="1" width="30.125" customWidth="1"/>
    <col min="2" max="2" width="11.625" customWidth="1"/>
    <col min="3" max="11" width="10.25" customWidth="1"/>
  </cols>
  <sheetData>
    <row r="1" spans="1:11" ht="31.5" customHeight="1">
      <c r="A1" s="30" t="s">
        <v>1484</v>
      </c>
      <c r="B1" s="30"/>
      <c r="C1" s="30"/>
      <c r="D1" s="30"/>
      <c r="E1" s="30"/>
      <c r="F1" s="30"/>
      <c r="G1" s="30"/>
      <c r="H1" s="30"/>
      <c r="I1" s="30"/>
      <c r="J1" s="30"/>
      <c r="K1" s="30"/>
    </row>
    <row r="2" spans="1:11" ht="20.25" customHeight="1">
      <c r="A2" t="s">
        <v>564</v>
      </c>
      <c r="G2" s="34" t="s">
        <v>212</v>
      </c>
      <c r="H2" s="34"/>
      <c r="I2" s="34"/>
      <c r="J2" s="34"/>
      <c r="K2" s="34"/>
    </row>
    <row r="3" spans="1:11" ht="26.25" customHeight="1">
      <c r="A3" s="6" t="s">
        <v>50</v>
      </c>
      <c r="B3" s="6" t="s">
        <v>488</v>
      </c>
      <c r="C3" s="6" t="s">
        <v>489</v>
      </c>
      <c r="D3" s="6" t="s">
        <v>490</v>
      </c>
      <c r="E3" s="6" t="s">
        <v>491</v>
      </c>
      <c r="F3" s="6" t="s">
        <v>492</v>
      </c>
      <c r="G3" s="6" t="s">
        <v>493</v>
      </c>
      <c r="H3" s="6" t="s">
        <v>494</v>
      </c>
      <c r="I3" s="6" t="s">
        <v>495</v>
      </c>
      <c r="J3" s="6" t="s">
        <v>496</v>
      </c>
      <c r="K3" s="6" t="s">
        <v>497</v>
      </c>
    </row>
    <row r="4" spans="1:11" ht="26.25" customHeight="1">
      <c r="A4" s="5" t="s">
        <v>207</v>
      </c>
      <c r="B4" s="11"/>
      <c r="C4" s="11"/>
      <c r="D4" s="11"/>
      <c r="E4" s="11"/>
      <c r="F4" s="11"/>
      <c r="G4" s="11"/>
      <c r="H4" s="11"/>
      <c r="I4" s="11"/>
      <c r="J4" s="11"/>
      <c r="K4" s="11"/>
    </row>
    <row r="5" spans="1:11" ht="26.25" customHeight="1">
      <c r="A5" s="5" t="s">
        <v>211</v>
      </c>
      <c r="B5" s="11"/>
      <c r="C5" s="11"/>
      <c r="D5" s="11"/>
      <c r="E5" s="11"/>
      <c r="F5" s="11"/>
      <c r="G5" s="11"/>
      <c r="H5" s="11"/>
      <c r="I5" s="11"/>
      <c r="J5" s="11"/>
      <c r="K5" s="11"/>
    </row>
    <row r="6" spans="1:11" ht="26.25" customHeight="1">
      <c r="A6" s="5" t="s">
        <v>208</v>
      </c>
      <c r="B6" s="11"/>
      <c r="C6" s="11"/>
      <c r="D6" s="11"/>
      <c r="E6" s="11"/>
      <c r="F6" s="11"/>
      <c r="G6" s="11"/>
      <c r="H6" s="11"/>
      <c r="I6" s="11"/>
      <c r="J6" s="11"/>
      <c r="K6" s="11"/>
    </row>
    <row r="7" spans="1:11" ht="26.25" customHeight="1">
      <c r="A7" s="5" t="s">
        <v>210</v>
      </c>
      <c r="B7" s="11"/>
      <c r="C7" s="11"/>
      <c r="D7" s="11"/>
      <c r="E7" s="11"/>
      <c r="F7" s="11"/>
      <c r="G7" s="11"/>
      <c r="H7" s="11"/>
      <c r="I7" s="11"/>
      <c r="J7" s="11"/>
      <c r="K7" s="11"/>
    </row>
    <row r="8" spans="1:11" ht="26.25" customHeight="1">
      <c r="A8" s="5" t="s">
        <v>209</v>
      </c>
      <c r="B8" s="11"/>
      <c r="C8" s="11"/>
      <c r="D8" s="11"/>
      <c r="E8" s="11"/>
      <c r="F8" s="11"/>
      <c r="G8" s="11"/>
      <c r="H8" s="11"/>
      <c r="I8" s="11"/>
      <c r="J8" s="11"/>
      <c r="K8" s="11"/>
    </row>
    <row r="9" spans="1:11">
      <c r="A9" t="s">
        <v>527</v>
      </c>
    </row>
  </sheetData>
  <mergeCells count="2">
    <mergeCell ref="A1:K1"/>
    <mergeCell ref="G2:K2"/>
  </mergeCells>
  <phoneticPr fontId="8"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J18"/>
  <sheetViews>
    <sheetView showZeros="0" topLeftCell="A4" workbookViewId="0">
      <selection activeCell="F8" sqref="F8"/>
    </sheetView>
  </sheetViews>
  <sheetFormatPr defaultRowHeight="13.5"/>
  <cols>
    <col min="1" max="1" width="27" customWidth="1"/>
    <col min="2" max="10" width="11.625" customWidth="1"/>
  </cols>
  <sheetData>
    <row r="1" spans="1:10" ht="33" customHeight="1">
      <c r="A1" s="30" t="s">
        <v>1485</v>
      </c>
      <c r="B1" s="30"/>
      <c r="C1" s="30"/>
      <c r="D1" s="30"/>
      <c r="E1" s="30"/>
      <c r="F1" s="30"/>
      <c r="G1" s="30"/>
      <c r="H1" s="30"/>
      <c r="I1" s="30"/>
      <c r="J1" s="30"/>
    </row>
    <row r="2" spans="1:10" ht="33" customHeight="1">
      <c r="A2" t="s">
        <v>565</v>
      </c>
      <c r="J2" t="s">
        <v>487</v>
      </c>
    </row>
    <row r="3" spans="1:10" ht="49.5" customHeight="1">
      <c r="A3" s="18" t="s">
        <v>1486</v>
      </c>
      <c r="B3" s="18" t="s">
        <v>32</v>
      </c>
      <c r="C3" s="18" t="s">
        <v>528</v>
      </c>
      <c r="D3" s="18" t="s">
        <v>529</v>
      </c>
      <c r="E3" s="18" t="s">
        <v>530</v>
      </c>
      <c r="F3" s="18" t="s">
        <v>531</v>
      </c>
      <c r="G3" s="18" t="s">
        <v>532</v>
      </c>
      <c r="H3" s="18" t="s">
        <v>533</v>
      </c>
      <c r="I3" s="18" t="s">
        <v>534</v>
      </c>
      <c r="J3" s="18" t="s">
        <v>535</v>
      </c>
    </row>
    <row r="4" spans="1:10" ht="33" customHeight="1">
      <c r="A4" s="5" t="s">
        <v>536</v>
      </c>
      <c r="B4" s="11">
        <f>E4</f>
        <v>15219</v>
      </c>
      <c r="C4" s="11">
        <v>0</v>
      </c>
      <c r="D4" s="11"/>
      <c r="E4" s="11">
        <f>SUM(E5:E11)</f>
        <v>15219</v>
      </c>
      <c r="F4" s="11">
        <v>0</v>
      </c>
      <c r="G4" s="11"/>
      <c r="H4" s="11">
        <v>0</v>
      </c>
      <c r="I4" s="11">
        <v>0</v>
      </c>
      <c r="J4" s="11">
        <v>0</v>
      </c>
    </row>
    <row r="5" spans="1:10" ht="33" customHeight="1">
      <c r="A5" s="5" t="s">
        <v>1487</v>
      </c>
      <c r="B5" s="11">
        <f>E5</f>
        <v>7517</v>
      </c>
      <c r="C5" s="11">
        <v>0</v>
      </c>
      <c r="D5" s="11"/>
      <c r="E5" s="11">
        <v>7517</v>
      </c>
      <c r="F5" s="11">
        <v>0</v>
      </c>
      <c r="G5" s="11"/>
      <c r="H5" s="11">
        <v>0</v>
      </c>
      <c r="I5" s="11">
        <v>0</v>
      </c>
      <c r="J5" s="11">
        <v>0</v>
      </c>
    </row>
    <row r="6" spans="1:10" ht="23.25" customHeight="1">
      <c r="A6" s="5" t="s">
        <v>1488</v>
      </c>
      <c r="B6" s="11">
        <f t="shared" ref="B6:B11" si="0">E6</f>
        <v>47</v>
      </c>
      <c r="C6" s="11">
        <v>0</v>
      </c>
      <c r="D6" s="11"/>
      <c r="E6" s="11">
        <v>47</v>
      </c>
      <c r="F6" s="11">
        <v>0</v>
      </c>
      <c r="G6" s="11"/>
      <c r="H6" s="11">
        <v>0</v>
      </c>
      <c r="I6" s="11">
        <v>0</v>
      </c>
      <c r="J6" s="11">
        <v>0</v>
      </c>
    </row>
    <row r="7" spans="1:10" ht="23.25" customHeight="1">
      <c r="A7" s="5" t="s">
        <v>1489</v>
      </c>
      <c r="B7" s="11">
        <f t="shared" si="0"/>
        <v>7655</v>
      </c>
      <c r="C7" s="11">
        <v>0</v>
      </c>
      <c r="D7" s="11"/>
      <c r="E7" s="11">
        <v>7655</v>
      </c>
      <c r="F7" s="11">
        <v>0</v>
      </c>
      <c r="G7" s="11"/>
      <c r="H7" s="11">
        <v>0</v>
      </c>
      <c r="I7" s="11">
        <v>0</v>
      </c>
      <c r="J7" s="11">
        <v>0</v>
      </c>
    </row>
    <row r="8" spans="1:10" ht="23.25" customHeight="1">
      <c r="A8" s="5" t="s">
        <v>1490</v>
      </c>
      <c r="B8" s="11">
        <f t="shared" si="0"/>
        <v>0</v>
      </c>
      <c r="C8" s="11">
        <v>0</v>
      </c>
      <c r="D8" s="11"/>
      <c r="E8" s="11">
        <v>0</v>
      </c>
      <c r="F8" s="11">
        <v>0</v>
      </c>
      <c r="G8" s="11"/>
      <c r="H8" s="11">
        <v>0</v>
      </c>
      <c r="I8" s="11">
        <v>0</v>
      </c>
      <c r="J8" s="11">
        <v>0</v>
      </c>
    </row>
    <row r="9" spans="1:10" ht="23.25" customHeight="1">
      <c r="A9" s="5" t="s">
        <v>537</v>
      </c>
      <c r="B9" s="11">
        <f t="shared" si="0"/>
        <v>0</v>
      </c>
      <c r="C9" s="11">
        <v>0</v>
      </c>
      <c r="D9" s="11"/>
      <c r="E9" s="11">
        <v>0</v>
      </c>
      <c r="F9" s="11">
        <v>0</v>
      </c>
      <c r="G9" s="11"/>
      <c r="H9" s="11">
        <v>0</v>
      </c>
      <c r="I9" s="11">
        <v>0</v>
      </c>
      <c r="J9" s="11">
        <v>0</v>
      </c>
    </row>
    <row r="10" spans="1:10" ht="23.25" customHeight="1">
      <c r="A10" s="5" t="s">
        <v>538</v>
      </c>
      <c r="B10" s="11">
        <f t="shared" si="0"/>
        <v>0</v>
      </c>
      <c r="C10" s="11">
        <v>0</v>
      </c>
      <c r="D10" s="11"/>
      <c r="E10" s="11"/>
      <c r="F10" s="11">
        <v>0</v>
      </c>
      <c r="G10" s="11"/>
      <c r="H10" s="11">
        <v>0</v>
      </c>
      <c r="I10" s="11">
        <v>0</v>
      </c>
      <c r="J10" s="11">
        <v>0</v>
      </c>
    </row>
    <row r="11" spans="1:10" ht="23.25" customHeight="1">
      <c r="A11" s="5" t="s">
        <v>539</v>
      </c>
      <c r="B11" s="11">
        <f t="shared" si="0"/>
        <v>0</v>
      </c>
      <c r="C11" s="11">
        <v>0</v>
      </c>
      <c r="D11" s="11"/>
      <c r="E11" s="11">
        <v>0</v>
      </c>
      <c r="F11" s="11">
        <v>0</v>
      </c>
      <c r="G11" s="11"/>
      <c r="H11" s="11">
        <v>0</v>
      </c>
      <c r="I11" s="11">
        <v>0</v>
      </c>
      <c r="J11" s="11">
        <v>0</v>
      </c>
    </row>
    <row r="12" spans="1:10" ht="21" customHeight="1">
      <c r="A12" s="5" t="s">
        <v>540</v>
      </c>
      <c r="B12" s="11">
        <f>E12</f>
        <v>15172</v>
      </c>
      <c r="C12" s="11">
        <v>0</v>
      </c>
      <c r="D12" s="11"/>
      <c r="E12" s="11">
        <f>E13</f>
        <v>15172</v>
      </c>
      <c r="F12" s="11">
        <v>0</v>
      </c>
      <c r="G12" s="11"/>
      <c r="H12" s="11">
        <v>0</v>
      </c>
      <c r="I12" s="11">
        <v>0</v>
      </c>
      <c r="J12" s="11">
        <v>0</v>
      </c>
    </row>
    <row r="13" spans="1:10" ht="21" customHeight="1">
      <c r="A13" s="5" t="s">
        <v>541</v>
      </c>
      <c r="B13" s="11">
        <f t="shared" ref="B13:B18" si="1">E13</f>
        <v>15172</v>
      </c>
      <c r="C13" s="11">
        <v>0</v>
      </c>
      <c r="D13" s="11"/>
      <c r="E13" s="11">
        <v>15172</v>
      </c>
      <c r="F13" s="11">
        <v>0</v>
      </c>
      <c r="G13" s="11"/>
      <c r="H13" s="11">
        <v>0</v>
      </c>
      <c r="I13" s="11">
        <v>0</v>
      </c>
      <c r="J13" s="11">
        <v>0</v>
      </c>
    </row>
    <row r="14" spans="1:10" ht="21" customHeight="1">
      <c r="A14" s="5" t="s">
        <v>542</v>
      </c>
      <c r="B14" s="11">
        <f t="shared" si="1"/>
        <v>0</v>
      </c>
      <c r="C14" s="11">
        <v>0</v>
      </c>
      <c r="D14" s="11"/>
      <c r="E14" s="11">
        <v>0</v>
      </c>
      <c r="F14" s="11">
        <v>0</v>
      </c>
      <c r="G14" s="11"/>
      <c r="H14" s="11">
        <v>0</v>
      </c>
      <c r="I14" s="11">
        <v>0</v>
      </c>
      <c r="J14" s="11">
        <v>0</v>
      </c>
    </row>
    <row r="15" spans="1:10" ht="21" customHeight="1">
      <c r="A15" s="5" t="s">
        <v>543</v>
      </c>
      <c r="B15" s="11">
        <f t="shared" si="1"/>
        <v>0</v>
      </c>
      <c r="C15" s="11">
        <v>0</v>
      </c>
      <c r="D15" s="11"/>
      <c r="E15" s="11"/>
      <c r="F15" s="11">
        <v>0</v>
      </c>
      <c r="G15" s="11"/>
      <c r="H15" s="11">
        <v>0</v>
      </c>
      <c r="I15" s="11">
        <v>0</v>
      </c>
      <c r="J15" s="11">
        <v>0</v>
      </c>
    </row>
    <row r="16" spans="1:10" ht="21" customHeight="1">
      <c r="A16" s="5" t="s">
        <v>544</v>
      </c>
      <c r="B16" s="11">
        <f t="shared" si="1"/>
        <v>0</v>
      </c>
      <c r="C16" s="11">
        <v>0</v>
      </c>
      <c r="D16" s="11"/>
      <c r="E16" s="11">
        <v>0</v>
      </c>
      <c r="F16" s="11">
        <v>0</v>
      </c>
      <c r="G16" s="11">
        <v>0</v>
      </c>
      <c r="H16" s="11">
        <v>0</v>
      </c>
      <c r="I16" s="11">
        <v>0</v>
      </c>
      <c r="J16" s="11">
        <v>0</v>
      </c>
    </row>
    <row r="17" spans="1:10" ht="21" customHeight="1">
      <c r="A17" s="5" t="s">
        <v>545</v>
      </c>
      <c r="B17" s="11">
        <f t="shared" si="1"/>
        <v>47</v>
      </c>
      <c r="C17" s="11">
        <v>0</v>
      </c>
      <c r="D17" s="11"/>
      <c r="E17" s="11">
        <f>E4-E12</f>
        <v>47</v>
      </c>
      <c r="F17" s="11">
        <v>0</v>
      </c>
      <c r="G17" s="11">
        <v>0</v>
      </c>
      <c r="H17" s="11">
        <v>0</v>
      </c>
      <c r="I17" s="11">
        <v>0</v>
      </c>
      <c r="J17" s="11">
        <v>0</v>
      </c>
    </row>
    <row r="18" spans="1:10" ht="21" customHeight="1">
      <c r="A18" s="5" t="s">
        <v>546</v>
      </c>
      <c r="B18" s="11">
        <f t="shared" si="1"/>
        <v>47</v>
      </c>
      <c r="C18" s="11">
        <v>0</v>
      </c>
      <c r="D18" s="11"/>
      <c r="E18" s="11">
        <v>47</v>
      </c>
      <c r="F18" s="11">
        <v>0</v>
      </c>
      <c r="G18" s="11">
        <v>0</v>
      </c>
      <c r="H18" s="11">
        <v>0</v>
      </c>
      <c r="I18" s="11">
        <v>0</v>
      </c>
      <c r="J18" s="11">
        <v>0</v>
      </c>
    </row>
  </sheetData>
  <mergeCells count="1">
    <mergeCell ref="A1:J1"/>
  </mergeCells>
  <phoneticPr fontId="5" type="noConversion"/>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dimension ref="A1:J11"/>
  <sheetViews>
    <sheetView showZeros="0" topLeftCell="A7" workbookViewId="0">
      <selection activeCell="G7" sqref="G7"/>
    </sheetView>
  </sheetViews>
  <sheetFormatPr defaultRowHeight="13.5"/>
  <cols>
    <col min="1" max="1" width="24.375" customWidth="1"/>
    <col min="2" max="10" width="11.625" customWidth="1"/>
  </cols>
  <sheetData>
    <row r="1" spans="1:10" ht="33" customHeight="1">
      <c r="A1" s="30" t="s">
        <v>1491</v>
      </c>
      <c r="B1" s="30"/>
      <c r="C1" s="30"/>
      <c r="D1" s="30"/>
      <c r="E1" s="30"/>
      <c r="F1" s="30"/>
      <c r="G1" s="30"/>
      <c r="H1" s="30"/>
      <c r="I1" s="30"/>
      <c r="J1" s="30"/>
    </row>
    <row r="2" spans="1:10" ht="33" customHeight="1">
      <c r="A2" t="s">
        <v>566</v>
      </c>
      <c r="J2" t="s">
        <v>487</v>
      </c>
    </row>
    <row r="3" spans="1:10" ht="59.25" customHeight="1">
      <c r="A3" s="18" t="s">
        <v>1486</v>
      </c>
      <c r="B3" s="18" t="s">
        <v>32</v>
      </c>
      <c r="C3" s="18" t="s">
        <v>528</v>
      </c>
      <c r="D3" s="18" t="s">
        <v>529</v>
      </c>
      <c r="E3" s="18" t="s">
        <v>530</v>
      </c>
      <c r="F3" s="18" t="s">
        <v>531</v>
      </c>
      <c r="G3" s="18" t="s">
        <v>532</v>
      </c>
      <c r="H3" s="18" t="s">
        <v>533</v>
      </c>
      <c r="I3" s="18" t="s">
        <v>534</v>
      </c>
      <c r="J3" s="18" t="s">
        <v>535</v>
      </c>
    </row>
    <row r="4" spans="1:10" ht="33" customHeight="1">
      <c r="A4" s="5" t="s">
        <v>536</v>
      </c>
      <c r="B4" s="8">
        <f>E4</f>
        <v>15219</v>
      </c>
      <c r="C4" s="8">
        <v>0</v>
      </c>
      <c r="D4" s="8"/>
      <c r="E4" s="8">
        <f>SUM(E5:E11)</f>
        <v>15219</v>
      </c>
      <c r="F4" s="8">
        <v>0</v>
      </c>
      <c r="G4" s="8"/>
      <c r="H4" s="8">
        <v>0</v>
      </c>
      <c r="I4" s="8">
        <v>0</v>
      </c>
      <c r="J4" s="8">
        <v>0</v>
      </c>
    </row>
    <row r="5" spans="1:10" ht="33" customHeight="1">
      <c r="A5" s="5" t="s">
        <v>1487</v>
      </c>
      <c r="B5" s="8">
        <f>E5</f>
        <v>7517</v>
      </c>
      <c r="C5" s="8">
        <v>0</v>
      </c>
      <c r="D5" s="8"/>
      <c r="E5" s="8">
        <v>7517</v>
      </c>
      <c r="F5" s="8">
        <v>0</v>
      </c>
      <c r="G5" s="8"/>
      <c r="H5" s="8">
        <v>0</v>
      </c>
      <c r="I5" s="8">
        <v>0</v>
      </c>
      <c r="J5" s="8">
        <v>0</v>
      </c>
    </row>
    <row r="6" spans="1:10" ht="23.25" customHeight="1">
      <c r="A6" s="5" t="s">
        <v>1488</v>
      </c>
      <c r="B6" s="8">
        <f t="shared" ref="B6:B11" si="0">E6</f>
        <v>47</v>
      </c>
      <c r="C6" s="8">
        <v>0</v>
      </c>
      <c r="D6" s="8"/>
      <c r="E6" s="8">
        <v>47</v>
      </c>
      <c r="F6" s="8">
        <v>0</v>
      </c>
      <c r="G6" s="8"/>
      <c r="H6" s="8">
        <v>0</v>
      </c>
      <c r="I6" s="8">
        <v>0</v>
      </c>
      <c r="J6" s="8">
        <v>0</v>
      </c>
    </row>
    <row r="7" spans="1:10" ht="23.25" customHeight="1">
      <c r="A7" s="5" t="s">
        <v>1489</v>
      </c>
      <c r="B7" s="8">
        <f t="shared" si="0"/>
        <v>7655</v>
      </c>
      <c r="C7" s="8">
        <v>0</v>
      </c>
      <c r="D7" s="8"/>
      <c r="E7" s="8">
        <v>7655</v>
      </c>
      <c r="F7" s="8">
        <v>0</v>
      </c>
      <c r="G7" s="8"/>
      <c r="H7" s="8">
        <v>0</v>
      </c>
      <c r="I7" s="8">
        <v>0</v>
      </c>
      <c r="J7" s="8">
        <v>0</v>
      </c>
    </row>
    <row r="8" spans="1:10" ht="23.25" customHeight="1">
      <c r="A8" s="5" t="s">
        <v>1490</v>
      </c>
      <c r="B8" s="8">
        <f t="shared" si="0"/>
        <v>0</v>
      </c>
      <c r="C8" s="8">
        <v>0</v>
      </c>
      <c r="D8" s="8"/>
      <c r="E8" s="8">
        <v>0</v>
      </c>
      <c r="F8" s="8">
        <v>0</v>
      </c>
      <c r="G8" s="8"/>
      <c r="H8" s="8">
        <v>0</v>
      </c>
      <c r="I8" s="8">
        <v>0</v>
      </c>
      <c r="J8" s="8">
        <v>0</v>
      </c>
    </row>
    <row r="9" spans="1:10" ht="23.25" customHeight="1">
      <c r="A9" s="5" t="s">
        <v>537</v>
      </c>
      <c r="B9" s="8">
        <f t="shared" si="0"/>
        <v>0</v>
      </c>
      <c r="C9" s="8">
        <v>0</v>
      </c>
      <c r="D9" s="8"/>
      <c r="E9" s="8">
        <v>0</v>
      </c>
      <c r="F9" s="8">
        <v>0</v>
      </c>
      <c r="G9" s="8"/>
      <c r="H9" s="8">
        <v>0</v>
      </c>
      <c r="I9" s="8">
        <v>0</v>
      </c>
      <c r="J9" s="8">
        <v>0</v>
      </c>
    </row>
    <row r="10" spans="1:10" ht="23.25" customHeight="1">
      <c r="A10" s="5" t="s">
        <v>538</v>
      </c>
      <c r="B10" s="8">
        <f t="shared" si="0"/>
        <v>0</v>
      </c>
      <c r="C10" s="8">
        <v>0</v>
      </c>
      <c r="D10" s="8"/>
      <c r="E10" s="8"/>
      <c r="F10" s="8">
        <v>0</v>
      </c>
      <c r="G10" s="8"/>
      <c r="H10" s="8">
        <v>0</v>
      </c>
      <c r="I10" s="8">
        <v>0</v>
      </c>
      <c r="J10" s="8">
        <v>0</v>
      </c>
    </row>
    <row r="11" spans="1:10" ht="23.25" customHeight="1">
      <c r="A11" s="5" t="s">
        <v>539</v>
      </c>
      <c r="B11" s="8">
        <f t="shared" si="0"/>
        <v>0</v>
      </c>
      <c r="C11" s="8">
        <v>0</v>
      </c>
      <c r="D11" s="8"/>
      <c r="E11" s="8">
        <v>0</v>
      </c>
      <c r="F11" s="8">
        <v>0</v>
      </c>
      <c r="G11" s="8"/>
      <c r="H11" s="8">
        <v>0</v>
      </c>
      <c r="I11" s="8">
        <v>0</v>
      </c>
      <c r="J11" s="8">
        <v>0</v>
      </c>
    </row>
  </sheetData>
  <mergeCells count="1">
    <mergeCell ref="A1:J1"/>
  </mergeCells>
  <phoneticPr fontId="22"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J10"/>
  <sheetViews>
    <sheetView showZeros="0" workbookViewId="0">
      <selection activeCell="E21" sqref="E21"/>
    </sheetView>
  </sheetViews>
  <sheetFormatPr defaultRowHeight="13.5"/>
  <cols>
    <col min="1" max="1" width="29.125" customWidth="1"/>
    <col min="2" max="10" width="11.625" customWidth="1"/>
  </cols>
  <sheetData>
    <row r="1" spans="1:10" ht="33" customHeight="1">
      <c r="A1" s="30" t="s">
        <v>1524</v>
      </c>
      <c r="B1" s="30"/>
      <c r="C1" s="30"/>
      <c r="D1" s="30"/>
      <c r="E1" s="30"/>
      <c r="F1" s="30"/>
      <c r="G1" s="30"/>
      <c r="H1" s="30"/>
      <c r="I1" s="30"/>
      <c r="J1" s="30"/>
    </row>
    <row r="2" spans="1:10" ht="33" customHeight="1">
      <c r="A2" t="s">
        <v>567</v>
      </c>
      <c r="J2" t="s">
        <v>487</v>
      </c>
    </row>
    <row r="3" spans="1:10" ht="48" customHeight="1">
      <c r="A3" s="18" t="s">
        <v>1486</v>
      </c>
      <c r="B3" s="18" t="s">
        <v>32</v>
      </c>
      <c r="C3" s="18" t="s">
        <v>528</v>
      </c>
      <c r="D3" s="18" t="s">
        <v>529</v>
      </c>
      <c r="E3" s="18" t="s">
        <v>530</v>
      </c>
      <c r="F3" s="18" t="s">
        <v>531</v>
      </c>
      <c r="G3" s="18" t="s">
        <v>532</v>
      </c>
      <c r="H3" s="18" t="s">
        <v>533</v>
      </c>
      <c r="I3" s="18" t="s">
        <v>534</v>
      </c>
      <c r="J3" s="18" t="s">
        <v>535</v>
      </c>
    </row>
    <row r="4" spans="1:10" ht="23.25" customHeight="1">
      <c r="A4" s="6" t="s">
        <v>1492</v>
      </c>
      <c r="B4" s="8">
        <f>E4</f>
        <v>15172</v>
      </c>
      <c r="C4" s="8">
        <v>0</v>
      </c>
      <c r="D4" s="8"/>
      <c r="E4" s="8">
        <f>E5</f>
        <v>15172</v>
      </c>
      <c r="F4" s="8">
        <v>0</v>
      </c>
      <c r="G4" s="8"/>
      <c r="H4" s="8">
        <v>0</v>
      </c>
      <c r="I4" s="8">
        <v>0</v>
      </c>
      <c r="J4" s="8">
        <v>0</v>
      </c>
    </row>
    <row r="5" spans="1:10" ht="23.25" customHeight="1">
      <c r="A5" s="12" t="s">
        <v>541</v>
      </c>
      <c r="B5" s="8">
        <f t="shared" ref="B5:B10" si="0">E5</f>
        <v>15172</v>
      </c>
      <c r="C5" s="8">
        <v>0</v>
      </c>
      <c r="D5" s="8"/>
      <c r="E5" s="8">
        <v>15172</v>
      </c>
      <c r="F5" s="8">
        <v>0</v>
      </c>
      <c r="G5" s="8"/>
      <c r="H5" s="8">
        <v>0</v>
      </c>
      <c r="I5" s="8">
        <v>0</v>
      </c>
      <c r="J5" s="8">
        <v>0</v>
      </c>
    </row>
    <row r="6" spans="1:10" ht="23.25" customHeight="1">
      <c r="A6" s="12" t="s">
        <v>542</v>
      </c>
      <c r="B6" s="8">
        <f t="shared" si="0"/>
        <v>0</v>
      </c>
      <c r="C6" s="8">
        <v>0</v>
      </c>
      <c r="D6" s="8"/>
      <c r="E6" s="8">
        <v>0</v>
      </c>
      <c r="F6" s="8">
        <v>0</v>
      </c>
      <c r="G6" s="8"/>
      <c r="H6" s="8">
        <v>0</v>
      </c>
      <c r="I6" s="8">
        <v>0</v>
      </c>
      <c r="J6" s="8">
        <v>0</v>
      </c>
    </row>
    <row r="7" spans="1:10" ht="23.25" customHeight="1">
      <c r="A7" s="12" t="s">
        <v>543</v>
      </c>
      <c r="B7" s="8">
        <f t="shared" si="0"/>
        <v>0</v>
      </c>
      <c r="C7" s="8">
        <v>0</v>
      </c>
      <c r="D7" s="8"/>
      <c r="E7" s="8"/>
      <c r="F7" s="8">
        <v>0</v>
      </c>
      <c r="G7" s="8"/>
      <c r="H7" s="8">
        <v>0</v>
      </c>
      <c r="I7" s="8">
        <v>0</v>
      </c>
      <c r="J7" s="8">
        <v>0</v>
      </c>
    </row>
    <row r="8" spans="1:10" ht="23.25" customHeight="1">
      <c r="A8" s="12" t="s">
        <v>544</v>
      </c>
      <c r="B8" s="8">
        <f t="shared" si="0"/>
        <v>0</v>
      </c>
      <c r="C8" s="8">
        <v>0</v>
      </c>
      <c r="D8" s="8"/>
      <c r="E8" s="8">
        <v>0</v>
      </c>
      <c r="F8" s="8">
        <v>0</v>
      </c>
      <c r="G8" s="8">
        <v>0</v>
      </c>
      <c r="H8" s="8">
        <v>0</v>
      </c>
      <c r="I8" s="8">
        <v>0</v>
      </c>
      <c r="J8" s="8">
        <v>0</v>
      </c>
    </row>
    <row r="9" spans="1:10" ht="23.25" customHeight="1">
      <c r="A9" s="12" t="s">
        <v>545</v>
      </c>
      <c r="B9" s="8">
        <f t="shared" si="0"/>
        <v>47</v>
      </c>
      <c r="C9" s="8">
        <v>0</v>
      </c>
      <c r="D9" s="8"/>
      <c r="E9" s="8">
        <v>47</v>
      </c>
      <c r="F9" s="8">
        <v>0</v>
      </c>
      <c r="G9" s="8">
        <v>0</v>
      </c>
      <c r="H9" s="8">
        <v>0</v>
      </c>
      <c r="I9" s="8">
        <v>0</v>
      </c>
      <c r="J9" s="8">
        <v>0</v>
      </c>
    </row>
    <row r="10" spans="1:10" ht="23.25" customHeight="1">
      <c r="A10" s="12" t="s">
        <v>546</v>
      </c>
      <c r="B10" s="8">
        <f t="shared" si="0"/>
        <v>47</v>
      </c>
      <c r="C10" s="8">
        <v>0</v>
      </c>
      <c r="D10" s="8"/>
      <c r="E10" s="8">
        <v>47</v>
      </c>
      <c r="F10" s="8">
        <v>0</v>
      </c>
      <c r="G10" s="8">
        <v>0</v>
      </c>
      <c r="H10" s="8">
        <v>0</v>
      </c>
      <c r="I10" s="8">
        <v>0</v>
      </c>
      <c r="J10" s="8">
        <v>0</v>
      </c>
    </row>
  </sheetData>
  <mergeCells count="1">
    <mergeCell ref="A1:J1"/>
  </mergeCells>
  <phoneticPr fontId="2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tabColor theme="0"/>
  </sheetPr>
  <dimension ref="A1:I28"/>
  <sheetViews>
    <sheetView zoomScaleSheetLayoutView="70" workbookViewId="0">
      <selection activeCell="D9" sqref="D9"/>
    </sheetView>
  </sheetViews>
  <sheetFormatPr defaultRowHeight="13.5"/>
  <cols>
    <col min="1" max="1" width="41.375" customWidth="1"/>
    <col min="2" max="2" width="14" customWidth="1"/>
    <col min="3" max="3" width="9.5" customWidth="1"/>
    <col min="4" max="5" width="12.875" customWidth="1"/>
    <col min="6" max="6" width="7.875" customWidth="1"/>
    <col min="7" max="7" width="9.125" customWidth="1"/>
    <col min="8" max="8" width="12.875" customWidth="1"/>
    <col min="9" max="9" width="10.5" customWidth="1"/>
  </cols>
  <sheetData>
    <row r="1" spans="1:9" ht="31.5" customHeight="1">
      <c r="A1" s="28" t="s">
        <v>1525</v>
      </c>
      <c r="B1" s="28"/>
      <c r="C1" s="28"/>
      <c r="D1" s="28"/>
      <c r="E1" s="28"/>
      <c r="F1" s="28"/>
      <c r="G1" s="28"/>
      <c r="H1" s="28"/>
      <c r="I1" s="28"/>
    </row>
    <row r="2" spans="1:9" ht="21" customHeight="1">
      <c r="A2" t="s">
        <v>1</v>
      </c>
      <c r="I2" t="s">
        <v>2</v>
      </c>
    </row>
    <row r="3" spans="1:9" ht="21" customHeight="1">
      <c r="A3" s="29" t="s">
        <v>3</v>
      </c>
      <c r="B3" s="29" t="s">
        <v>1450</v>
      </c>
      <c r="C3" s="29" t="s">
        <v>593</v>
      </c>
      <c r="D3" s="29"/>
      <c r="E3" s="29" t="s">
        <v>594</v>
      </c>
      <c r="F3" s="29"/>
      <c r="G3" s="29" t="s">
        <v>595</v>
      </c>
      <c r="H3" s="29"/>
      <c r="I3" s="19" t="s">
        <v>0</v>
      </c>
    </row>
    <row r="4" spans="1:9" ht="47.25" customHeight="1">
      <c r="A4" s="29"/>
      <c r="B4" s="29"/>
      <c r="C4" s="19" t="s">
        <v>4</v>
      </c>
      <c r="D4" s="19" t="s">
        <v>5</v>
      </c>
      <c r="E4" s="19" t="s">
        <v>6</v>
      </c>
      <c r="F4" s="19" t="s">
        <v>7</v>
      </c>
      <c r="G4" s="19" t="s">
        <v>8</v>
      </c>
      <c r="H4" s="19" t="s">
        <v>9</v>
      </c>
      <c r="I4" s="19"/>
    </row>
    <row r="5" spans="1:9" ht="21" customHeight="1">
      <c r="A5" s="20" t="s">
        <v>213</v>
      </c>
      <c r="B5" s="23">
        <f>SUM(B6:B18)</f>
        <v>11404</v>
      </c>
      <c r="C5" s="23">
        <f>SUM(C6:C18)</f>
        <v>11450</v>
      </c>
      <c r="D5" s="23">
        <f>SUM(D6:D18)</f>
        <v>10859</v>
      </c>
      <c r="E5" s="24">
        <f>D5/C5</f>
        <v>0.94838427947598258</v>
      </c>
      <c r="F5" s="23">
        <f>D5-C5</f>
        <v>-591</v>
      </c>
      <c r="G5" s="24">
        <f>D5/B5-1</f>
        <v>-4.7790249035426169E-2</v>
      </c>
      <c r="H5" s="23">
        <f>D5-B5</f>
        <v>-545</v>
      </c>
      <c r="I5" s="23"/>
    </row>
    <row r="6" spans="1:9" ht="21" customHeight="1">
      <c r="A6" s="20" t="s">
        <v>214</v>
      </c>
      <c r="B6" s="23">
        <v>4793</v>
      </c>
      <c r="C6" s="23">
        <v>4844</v>
      </c>
      <c r="D6" s="23">
        <v>4897</v>
      </c>
      <c r="E6" s="24">
        <f t="shared" ref="E6:E28" si="0">D6/C6</f>
        <v>1.0109413707679604</v>
      </c>
      <c r="F6" s="23">
        <f t="shared" ref="F6:F28" si="1">D6-C6</f>
        <v>53</v>
      </c>
      <c r="G6" s="24">
        <f t="shared" ref="G6:G28" si="2">D6/B6-1</f>
        <v>2.1698310035468404E-2</v>
      </c>
      <c r="H6" s="23">
        <f t="shared" ref="H6:H26" si="3">D6-B6</f>
        <v>104</v>
      </c>
      <c r="I6" s="23"/>
    </row>
    <row r="7" spans="1:9" ht="21" customHeight="1">
      <c r="A7" s="20" t="s">
        <v>215</v>
      </c>
      <c r="B7" s="23">
        <f>335+147</f>
        <v>482</v>
      </c>
      <c r="C7" s="23">
        <v>480</v>
      </c>
      <c r="D7" s="23">
        <v>370</v>
      </c>
      <c r="E7" s="24">
        <f t="shared" si="0"/>
        <v>0.77083333333333337</v>
      </c>
      <c r="F7" s="23">
        <f t="shared" si="1"/>
        <v>-110</v>
      </c>
      <c r="G7" s="24">
        <f t="shared" si="2"/>
        <v>-0.23236514522821572</v>
      </c>
      <c r="H7" s="23">
        <f t="shared" si="3"/>
        <v>-112</v>
      </c>
      <c r="I7" s="23"/>
    </row>
    <row r="8" spans="1:9" ht="21" customHeight="1">
      <c r="A8" s="20" t="s">
        <v>216</v>
      </c>
      <c r="B8" s="23">
        <f>35+199</f>
        <v>234</v>
      </c>
      <c r="C8" s="23">
        <v>240</v>
      </c>
      <c r="D8" s="23">
        <v>258</v>
      </c>
      <c r="E8" s="24">
        <f t="shared" si="0"/>
        <v>1.075</v>
      </c>
      <c r="F8" s="23">
        <f t="shared" si="1"/>
        <v>18</v>
      </c>
      <c r="G8" s="24">
        <f t="shared" si="2"/>
        <v>0.10256410256410264</v>
      </c>
      <c r="H8" s="23">
        <f t="shared" si="3"/>
        <v>24</v>
      </c>
      <c r="I8" s="23"/>
    </row>
    <row r="9" spans="1:9" ht="21" customHeight="1">
      <c r="A9" s="20" t="s">
        <v>217</v>
      </c>
      <c r="B9" s="23">
        <v>879</v>
      </c>
      <c r="C9" s="23">
        <v>880</v>
      </c>
      <c r="D9" s="23">
        <v>983</v>
      </c>
      <c r="E9" s="24">
        <f t="shared" si="0"/>
        <v>1.1170454545454545</v>
      </c>
      <c r="F9" s="23">
        <f t="shared" si="1"/>
        <v>103</v>
      </c>
      <c r="G9" s="24">
        <f t="shared" si="2"/>
        <v>0.11831626848691701</v>
      </c>
      <c r="H9" s="23">
        <f t="shared" si="3"/>
        <v>104</v>
      </c>
      <c r="I9" s="23"/>
    </row>
    <row r="10" spans="1:9" ht="21" customHeight="1">
      <c r="A10" s="20" t="s">
        <v>219</v>
      </c>
      <c r="B10" s="23">
        <v>517</v>
      </c>
      <c r="C10" s="23">
        <v>990</v>
      </c>
      <c r="D10" s="23">
        <v>762</v>
      </c>
      <c r="E10" s="24">
        <f t="shared" si="0"/>
        <v>0.76969696969696966</v>
      </c>
      <c r="F10" s="23">
        <f t="shared" si="1"/>
        <v>-228</v>
      </c>
      <c r="G10" s="24">
        <f t="shared" si="2"/>
        <v>0.47388781431334626</v>
      </c>
      <c r="H10" s="23">
        <f t="shared" si="3"/>
        <v>245</v>
      </c>
      <c r="I10" s="23"/>
    </row>
    <row r="11" spans="1:9" ht="21" customHeight="1">
      <c r="A11" s="20" t="s">
        <v>221</v>
      </c>
      <c r="B11" s="23">
        <v>488</v>
      </c>
      <c r="C11" s="23">
        <v>520</v>
      </c>
      <c r="D11" s="23">
        <v>446</v>
      </c>
      <c r="E11" s="24">
        <f t="shared" si="0"/>
        <v>0.85769230769230764</v>
      </c>
      <c r="F11" s="23">
        <f t="shared" si="1"/>
        <v>-74</v>
      </c>
      <c r="G11" s="24">
        <f t="shared" si="2"/>
        <v>-8.6065573770491843E-2</v>
      </c>
      <c r="H11" s="23">
        <f t="shared" si="3"/>
        <v>-42</v>
      </c>
      <c r="I11" s="23"/>
    </row>
    <row r="12" spans="1:9" ht="21" customHeight="1">
      <c r="A12" s="20" t="s">
        <v>218</v>
      </c>
      <c r="B12" s="23">
        <f>55+932</f>
        <v>987</v>
      </c>
      <c r="C12" s="23">
        <v>230</v>
      </c>
      <c r="D12" s="23">
        <v>187</v>
      </c>
      <c r="E12" s="24">
        <f t="shared" si="0"/>
        <v>0.81304347826086953</v>
      </c>
      <c r="F12" s="23">
        <f t="shared" si="1"/>
        <v>-43</v>
      </c>
      <c r="G12" s="24">
        <f t="shared" si="2"/>
        <v>-0.81053698074974667</v>
      </c>
      <c r="H12" s="23">
        <f t="shared" si="3"/>
        <v>-800</v>
      </c>
      <c r="I12" s="23"/>
    </row>
    <row r="13" spans="1:9" ht="21" customHeight="1">
      <c r="A13" s="20" t="s">
        <v>222</v>
      </c>
      <c r="B13" s="23">
        <v>462</v>
      </c>
      <c r="C13" s="23">
        <v>480</v>
      </c>
      <c r="D13" s="23">
        <v>490</v>
      </c>
      <c r="E13" s="24">
        <f t="shared" si="0"/>
        <v>1.0208333333333333</v>
      </c>
      <c r="F13" s="23">
        <f t="shared" si="1"/>
        <v>10</v>
      </c>
      <c r="G13" s="24">
        <f t="shared" si="2"/>
        <v>6.0606060606060552E-2</v>
      </c>
      <c r="H13" s="23">
        <f t="shared" si="3"/>
        <v>28</v>
      </c>
      <c r="I13" s="23"/>
    </row>
    <row r="14" spans="1:9" ht="21" customHeight="1">
      <c r="A14" s="20" t="s">
        <v>223</v>
      </c>
      <c r="B14" s="23">
        <v>471</v>
      </c>
      <c r="C14" s="23">
        <v>460</v>
      </c>
      <c r="D14" s="23">
        <v>692</v>
      </c>
      <c r="E14" s="24">
        <f t="shared" si="0"/>
        <v>1.5043478260869565</v>
      </c>
      <c r="F14" s="23">
        <f t="shared" si="1"/>
        <v>232</v>
      </c>
      <c r="G14" s="24">
        <f t="shared" si="2"/>
        <v>0.46921443736730351</v>
      </c>
      <c r="H14" s="23">
        <f t="shared" si="3"/>
        <v>221</v>
      </c>
      <c r="I14" s="23"/>
    </row>
    <row r="15" spans="1:9" ht="21" customHeight="1">
      <c r="A15" s="20" t="s">
        <v>220</v>
      </c>
      <c r="B15" s="23">
        <v>234</v>
      </c>
      <c r="C15" s="23">
        <v>471</v>
      </c>
      <c r="D15" s="23">
        <v>517</v>
      </c>
      <c r="E15" s="24">
        <f t="shared" si="0"/>
        <v>1.0976645435244161</v>
      </c>
      <c r="F15" s="23">
        <f t="shared" si="1"/>
        <v>46</v>
      </c>
      <c r="G15" s="24">
        <f t="shared" si="2"/>
        <v>1.2094017094017095</v>
      </c>
      <c r="H15" s="23">
        <f t="shared" si="3"/>
        <v>283</v>
      </c>
      <c r="I15" s="23"/>
    </row>
    <row r="16" spans="1:9" ht="21" customHeight="1">
      <c r="A16" s="20" t="s">
        <v>224</v>
      </c>
      <c r="B16" s="23">
        <v>870</v>
      </c>
      <c r="C16" s="23">
        <v>870</v>
      </c>
      <c r="D16" s="23">
        <v>484</v>
      </c>
      <c r="E16" s="24">
        <f t="shared" si="0"/>
        <v>0.55632183908045973</v>
      </c>
      <c r="F16" s="23">
        <f t="shared" si="1"/>
        <v>-386</v>
      </c>
      <c r="G16" s="24">
        <f t="shared" si="2"/>
        <v>-0.44367816091954027</v>
      </c>
      <c r="H16" s="23">
        <f t="shared" si="3"/>
        <v>-386</v>
      </c>
      <c r="I16" s="23"/>
    </row>
    <row r="17" spans="1:9" ht="21" customHeight="1">
      <c r="A17" s="20" t="s">
        <v>226</v>
      </c>
      <c r="B17" s="23">
        <v>973</v>
      </c>
      <c r="C17" s="23">
        <v>970</v>
      </c>
      <c r="D17" s="23">
        <v>732</v>
      </c>
      <c r="E17" s="24">
        <f t="shared" si="0"/>
        <v>0.75463917525773194</v>
      </c>
      <c r="F17" s="23">
        <f t="shared" si="1"/>
        <v>-238</v>
      </c>
      <c r="G17" s="24">
        <f t="shared" si="2"/>
        <v>-0.24768756423432681</v>
      </c>
      <c r="H17" s="23">
        <f t="shared" si="3"/>
        <v>-241</v>
      </c>
      <c r="I17" s="23"/>
    </row>
    <row r="18" spans="1:9" ht="21" customHeight="1">
      <c r="A18" s="20" t="s">
        <v>596</v>
      </c>
      <c r="B18" s="23">
        <v>14</v>
      </c>
      <c r="C18" s="23">
        <v>15</v>
      </c>
      <c r="D18" s="23">
        <v>41</v>
      </c>
      <c r="E18" s="24"/>
      <c r="F18" s="23">
        <f t="shared" si="1"/>
        <v>26</v>
      </c>
      <c r="G18" s="24"/>
      <c r="H18" s="23">
        <f t="shared" si="3"/>
        <v>27</v>
      </c>
      <c r="I18" s="23"/>
    </row>
    <row r="19" spans="1:9" ht="21" customHeight="1">
      <c r="A19" s="20" t="s">
        <v>10</v>
      </c>
      <c r="B19" s="23">
        <f>SUM(B20:B27)</f>
        <v>6984</v>
      </c>
      <c r="C19" s="23">
        <f>SUM(C20:C27)</f>
        <v>7050</v>
      </c>
      <c r="D19" s="23">
        <f>SUM(D20:D27)</f>
        <v>6665</v>
      </c>
      <c r="E19" s="24">
        <f t="shared" si="0"/>
        <v>0.94539007092198579</v>
      </c>
      <c r="F19" s="23">
        <f t="shared" si="1"/>
        <v>-385</v>
      </c>
      <c r="G19" s="24">
        <f t="shared" si="2"/>
        <v>-4.5675830469644851E-2</v>
      </c>
      <c r="H19" s="23">
        <f t="shared" si="3"/>
        <v>-319</v>
      </c>
      <c r="I19" s="23"/>
    </row>
    <row r="20" spans="1:9" ht="21" customHeight="1">
      <c r="A20" s="20" t="s">
        <v>11</v>
      </c>
      <c r="B20" s="23">
        <v>1541</v>
      </c>
      <c r="C20" s="23">
        <v>1550</v>
      </c>
      <c r="D20" s="23">
        <v>2822</v>
      </c>
      <c r="E20" s="24">
        <f t="shared" si="0"/>
        <v>1.8206451612903225</v>
      </c>
      <c r="F20" s="23">
        <f t="shared" si="1"/>
        <v>1272</v>
      </c>
      <c r="G20" s="24">
        <f t="shared" si="2"/>
        <v>0.83127839065541864</v>
      </c>
      <c r="H20" s="23">
        <f t="shared" si="3"/>
        <v>1281</v>
      </c>
      <c r="I20" s="23"/>
    </row>
    <row r="21" spans="1:9" ht="21" customHeight="1">
      <c r="A21" s="20" t="s">
        <v>12</v>
      </c>
      <c r="B21" s="23">
        <v>587</v>
      </c>
      <c r="C21" s="23">
        <v>600</v>
      </c>
      <c r="D21" s="23">
        <v>1330</v>
      </c>
      <c r="E21" s="24">
        <f t="shared" si="0"/>
        <v>2.2166666666666668</v>
      </c>
      <c r="F21" s="23">
        <f t="shared" si="1"/>
        <v>730</v>
      </c>
      <c r="G21" s="24">
        <f t="shared" si="2"/>
        <v>1.2657580919931859</v>
      </c>
      <c r="H21" s="23">
        <f t="shared" si="3"/>
        <v>743</v>
      </c>
      <c r="I21" s="23"/>
    </row>
    <row r="22" spans="1:9" ht="21" customHeight="1">
      <c r="A22" s="20" t="s">
        <v>13</v>
      </c>
      <c r="B22" s="23">
        <v>1648</v>
      </c>
      <c r="C22" s="23">
        <v>1650</v>
      </c>
      <c r="D22" s="23">
        <v>1514</v>
      </c>
      <c r="E22" s="24">
        <f t="shared" si="0"/>
        <v>0.9175757575757576</v>
      </c>
      <c r="F22" s="23">
        <f t="shared" si="1"/>
        <v>-136</v>
      </c>
      <c r="G22" s="24">
        <f t="shared" si="2"/>
        <v>-8.1310679611650505E-2</v>
      </c>
      <c r="H22" s="23">
        <f t="shared" si="3"/>
        <v>-134</v>
      </c>
      <c r="I22" s="23"/>
    </row>
    <row r="23" spans="1:9" ht="21" hidden="1" customHeight="1">
      <c r="A23" s="20" t="s">
        <v>14</v>
      </c>
      <c r="B23" s="23"/>
      <c r="C23" s="23">
        <v>1050</v>
      </c>
      <c r="D23" s="23">
        <v>957</v>
      </c>
      <c r="E23" s="24">
        <f t="shared" si="0"/>
        <v>0.91142857142857148</v>
      </c>
      <c r="F23" s="23">
        <f t="shared" si="1"/>
        <v>-93</v>
      </c>
      <c r="G23" s="24" t="e">
        <f t="shared" si="2"/>
        <v>#DIV/0!</v>
      </c>
      <c r="H23" s="23">
        <f t="shared" si="3"/>
        <v>957</v>
      </c>
      <c r="I23" s="23"/>
    </row>
    <row r="24" spans="1:9" ht="21" customHeight="1">
      <c r="A24" s="20" t="s">
        <v>225</v>
      </c>
      <c r="B24" s="23">
        <v>1505</v>
      </c>
      <c r="C24" s="23">
        <v>2200</v>
      </c>
      <c r="D24" s="23"/>
      <c r="E24" s="24">
        <f t="shared" si="0"/>
        <v>0</v>
      </c>
      <c r="F24" s="23">
        <f t="shared" si="1"/>
        <v>-2200</v>
      </c>
      <c r="G24" s="24">
        <f t="shared" si="2"/>
        <v>-1</v>
      </c>
      <c r="H24" s="23">
        <f t="shared" si="3"/>
        <v>-1505</v>
      </c>
      <c r="I24" s="23"/>
    </row>
    <row r="25" spans="1:9" ht="21" customHeight="1">
      <c r="A25" s="20" t="s">
        <v>597</v>
      </c>
      <c r="B25" s="23">
        <v>1570</v>
      </c>
      <c r="C25" s="23"/>
      <c r="D25" s="23"/>
      <c r="E25" s="24"/>
      <c r="F25" s="23"/>
      <c r="G25" s="24"/>
      <c r="H25" s="23"/>
      <c r="I25" s="23"/>
    </row>
    <row r="26" spans="1:9" ht="21" customHeight="1">
      <c r="A26" s="20" t="s">
        <v>598</v>
      </c>
      <c r="B26" s="23"/>
      <c r="C26" s="23"/>
      <c r="D26" s="23"/>
      <c r="E26" s="24"/>
      <c r="F26" s="23">
        <f t="shared" si="1"/>
        <v>0</v>
      </c>
      <c r="G26" s="24"/>
      <c r="H26" s="23">
        <f t="shared" si="3"/>
        <v>0</v>
      </c>
      <c r="I26" s="23"/>
    </row>
    <row r="27" spans="1:9" ht="21" customHeight="1">
      <c r="A27" s="20" t="s">
        <v>15</v>
      </c>
      <c r="B27" s="23">
        <v>133</v>
      </c>
      <c r="C27" s="23"/>
      <c r="D27" s="23">
        <v>42</v>
      </c>
      <c r="E27" s="24"/>
      <c r="F27" s="23"/>
      <c r="G27" s="24"/>
      <c r="H27" s="23"/>
      <c r="I27" s="23"/>
    </row>
    <row r="28" spans="1:9" ht="21" customHeight="1">
      <c r="A28" s="20" t="s">
        <v>16</v>
      </c>
      <c r="B28" s="23">
        <f>SUM(B5,B19)</f>
        <v>18388</v>
      </c>
      <c r="C28" s="23">
        <f>SUM(C5,C19)</f>
        <v>18500</v>
      </c>
      <c r="D28" s="23">
        <f>SUM(D5,D19)</f>
        <v>17524</v>
      </c>
      <c r="E28" s="24">
        <f t="shared" si="0"/>
        <v>0.94724324324324327</v>
      </c>
      <c r="F28" s="23">
        <f t="shared" si="1"/>
        <v>-976</v>
      </c>
      <c r="G28" s="24">
        <f t="shared" si="2"/>
        <v>-4.6987165542745291E-2</v>
      </c>
      <c r="H28" s="23">
        <f>D28-B28</f>
        <v>-864</v>
      </c>
      <c r="I28" s="23"/>
    </row>
  </sheetData>
  <mergeCells count="6">
    <mergeCell ref="A1:I1"/>
    <mergeCell ref="C3:D3"/>
    <mergeCell ref="E3:F3"/>
    <mergeCell ref="G3:H3"/>
    <mergeCell ref="A3:A4"/>
    <mergeCell ref="B3:B4"/>
  </mergeCells>
  <phoneticPr fontId="5" type="noConversion"/>
  <printOptions horizontalCentered="1"/>
  <pageMargins left="0.71" right="0.51" top="0.8" bottom="0.69" header="0.31" footer="0.31"/>
  <pageSetup paperSize="9" scale="90" orientation="landscape" r:id="rId1"/>
</worksheet>
</file>

<file path=xl/worksheets/sheet4.xml><?xml version="1.0" encoding="utf-8"?>
<worksheet xmlns="http://schemas.openxmlformats.org/spreadsheetml/2006/main" xmlns:r="http://schemas.openxmlformats.org/officeDocument/2006/relationships">
  <sheetPr>
    <tabColor theme="0"/>
  </sheetPr>
  <dimension ref="A1:I31"/>
  <sheetViews>
    <sheetView workbookViewId="0">
      <selection activeCell="B21" sqref="B21"/>
    </sheetView>
  </sheetViews>
  <sheetFormatPr defaultRowHeight="13.5"/>
  <cols>
    <col min="1" max="1" width="36.875" customWidth="1"/>
    <col min="2" max="2" width="13.25" customWidth="1"/>
    <col min="3" max="3" width="10.25" customWidth="1"/>
    <col min="4" max="4" width="9.5" customWidth="1"/>
    <col min="5" max="5" width="9.625" customWidth="1"/>
    <col min="6" max="6" width="11.75" customWidth="1"/>
    <col min="7" max="7" width="9.25" customWidth="1"/>
    <col min="8" max="8" width="11.375" customWidth="1"/>
    <col min="9" max="9" width="13.75" customWidth="1"/>
  </cols>
  <sheetData>
    <row r="1" spans="1:9" ht="31.5" customHeight="1">
      <c r="A1" s="30" t="s">
        <v>1498</v>
      </c>
      <c r="B1" s="30"/>
      <c r="C1" s="30"/>
      <c r="D1" s="30"/>
      <c r="E1" s="30"/>
      <c r="F1" s="30"/>
      <c r="G1" s="30"/>
      <c r="H1" s="30"/>
      <c r="I1" s="30"/>
    </row>
    <row r="2" spans="1:9" ht="18.75" customHeight="1">
      <c r="A2" t="s">
        <v>17</v>
      </c>
      <c r="I2" t="s">
        <v>2</v>
      </c>
    </row>
    <row r="3" spans="1:9" ht="36.75" customHeight="1">
      <c r="A3" s="29" t="s">
        <v>3</v>
      </c>
      <c r="B3" s="29" t="s">
        <v>599</v>
      </c>
      <c r="C3" s="29" t="s">
        <v>593</v>
      </c>
      <c r="D3" s="29"/>
      <c r="E3" s="29"/>
      <c r="F3" s="31" t="s">
        <v>1500</v>
      </c>
      <c r="G3" s="29" t="s">
        <v>607</v>
      </c>
      <c r="H3" s="29"/>
      <c r="I3" s="6" t="s">
        <v>0</v>
      </c>
    </row>
    <row r="4" spans="1:9" ht="30" customHeight="1">
      <c r="A4" s="29"/>
      <c r="B4" s="29"/>
      <c r="C4" s="6" t="s">
        <v>89</v>
      </c>
      <c r="D4" s="7" t="s">
        <v>1499</v>
      </c>
      <c r="E4" s="6" t="s">
        <v>5</v>
      </c>
      <c r="F4" s="29"/>
      <c r="G4" s="6" t="s">
        <v>8</v>
      </c>
      <c r="H4" s="6" t="s">
        <v>9</v>
      </c>
      <c r="I4" s="6"/>
    </row>
    <row r="5" spans="1:9" ht="18.75" customHeight="1">
      <c r="A5" s="5" t="s">
        <v>19</v>
      </c>
      <c r="B5" s="8">
        <v>18156</v>
      </c>
      <c r="C5" s="8">
        <v>20197</v>
      </c>
      <c r="D5" s="9">
        <v>19680</v>
      </c>
      <c r="E5" s="8">
        <v>17538</v>
      </c>
      <c r="F5" s="10">
        <f>E5/D5</f>
        <v>0.89115853658536581</v>
      </c>
      <c r="G5" s="10">
        <f>E5/B5-1</f>
        <v>-3.4038334434897566E-2</v>
      </c>
      <c r="H5" s="8">
        <f>E5-B5</f>
        <v>-618</v>
      </c>
      <c r="I5" s="11"/>
    </row>
    <row r="6" spans="1:9" ht="18.75" customHeight="1">
      <c r="A6" s="5" t="s">
        <v>227</v>
      </c>
      <c r="B6" s="8"/>
      <c r="C6" s="8"/>
      <c r="D6" s="9"/>
      <c r="E6" s="8"/>
      <c r="F6" s="10"/>
      <c r="G6" s="10"/>
      <c r="H6" s="8"/>
      <c r="I6" s="11"/>
    </row>
    <row r="7" spans="1:9" ht="18.75" customHeight="1">
      <c r="A7" s="5" t="s">
        <v>192</v>
      </c>
      <c r="B7" s="8"/>
      <c r="C7" s="8"/>
      <c r="D7" s="9"/>
      <c r="E7" s="8"/>
      <c r="F7" s="10"/>
      <c r="G7" s="10"/>
      <c r="H7" s="8"/>
      <c r="I7" s="11"/>
    </row>
    <row r="8" spans="1:9" ht="18.75" customHeight="1">
      <c r="A8" s="5" t="s">
        <v>193</v>
      </c>
      <c r="B8" s="8">
        <v>6759</v>
      </c>
      <c r="C8" s="8">
        <v>6209</v>
      </c>
      <c r="D8" s="9">
        <v>7947.4970678458731</v>
      </c>
      <c r="E8" s="8">
        <v>7340</v>
      </c>
      <c r="F8" s="10">
        <f t="shared" ref="F8:F31" si="0">E8/D8</f>
        <v>0.92356120893662286</v>
      </c>
      <c r="G8" s="10">
        <f t="shared" ref="G8:G31" si="1">E8/B8-1</f>
        <v>8.5959461458795738E-2</v>
      </c>
      <c r="H8" s="8">
        <f t="shared" ref="H8:H29" si="2">E8-B8</f>
        <v>581</v>
      </c>
      <c r="I8" s="11"/>
    </row>
    <row r="9" spans="1:9" ht="18.75" customHeight="1">
      <c r="A9" s="5" t="s">
        <v>194</v>
      </c>
      <c r="B9" s="8">
        <v>39667</v>
      </c>
      <c r="C9" s="8">
        <v>44108</v>
      </c>
      <c r="D9" s="9">
        <v>36454.953422310726</v>
      </c>
      <c r="E9" s="8">
        <v>40052</v>
      </c>
      <c r="F9" s="10">
        <f t="shared" si="0"/>
        <v>1.0986709963943571</v>
      </c>
      <c r="G9" s="10">
        <f t="shared" si="1"/>
        <v>9.7058007915900024E-3</v>
      </c>
      <c r="H9" s="8">
        <f t="shared" si="2"/>
        <v>385</v>
      </c>
      <c r="I9" s="11"/>
    </row>
    <row r="10" spans="1:9" ht="18.75" customHeight="1">
      <c r="A10" s="5" t="s">
        <v>195</v>
      </c>
      <c r="B10" s="8">
        <v>662</v>
      </c>
      <c r="C10" s="8">
        <v>573</v>
      </c>
      <c r="D10" s="9">
        <v>657</v>
      </c>
      <c r="E10" s="8">
        <v>694</v>
      </c>
      <c r="F10" s="10">
        <f t="shared" si="0"/>
        <v>1.056316590563166</v>
      </c>
      <c r="G10" s="10">
        <f t="shared" si="1"/>
        <v>4.8338368580060465E-2</v>
      </c>
      <c r="H10" s="8">
        <f t="shared" si="2"/>
        <v>32</v>
      </c>
      <c r="I10" s="11"/>
    </row>
    <row r="11" spans="1:9" ht="18.75" customHeight="1">
      <c r="A11" s="5" t="s">
        <v>196</v>
      </c>
      <c r="B11" s="8">
        <v>5126</v>
      </c>
      <c r="C11" s="8">
        <v>3788</v>
      </c>
      <c r="D11" s="9">
        <v>10205.394856101149</v>
      </c>
      <c r="E11" s="8">
        <v>8774</v>
      </c>
      <c r="F11" s="10">
        <f t="shared" si="0"/>
        <v>0.85974135481436953</v>
      </c>
      <c r="G11" s="10">
        <f t="shared" si="1"/>
        <v>0.71166601638704652</v>
      </c>
      <c r="H11" s="8">
        <f t="shared" si="2"/>
        <v>3648</v>
      </c>
      <c r="I11" s="11"/>
    </row>
    <row r="12" spans="1:9" ht="18.75" customHeight="1">
      <c r="A12" s="5" t="s">
        <v>197</v>
      </c>
      <c r="B12" s="8">
        <v>32794</v>
      </c>
      <c r="C12" s="8">
        <v>20805</v>
      </c>
      <c r="D12" s="9">
        <v>38983.402858209665</v>
      </c>
      <c r="E12" s="8">
        <v>37008</v>
      </c>
      <c r="F12" s="10">
        <f t="shared" si="0"/>
        <v>0.9493270799012955</v>
      </c>
      <c r="G12" s="10">
        <f t="shared" si="1"/>
        <v>0.12849911569189487</v>
      </c>
      <c r="H12" s="8">
        <f t="shared" si="2"/>
        <v>4214</v>
      </c>
      <c r="I12" s="11"/>
    </row>
    <row r="13" spans="1:9" ht="18.75" customHeight="1">
      <c r="A13" s="5" t="s">
        <v>198</v>
      </c>
      <c r="B13" s="8">
        <v>26273</v>
      </c>
      <c r="C13" s="8">
        <v>25524</v>
      </c>
      <c r="D13" s="9">
        <v>31048.937864688956</v>
      </c>
      <c r="E13" s="8">
        <v>24084</v>
      </c>
      <c r="F13" s="10">
        <f t="shared" si="0"/>
        <v>0.77567870775347925</v>
      </c>
      <c r="G13" s="10">
        <f t="shared" si="1"/>
        <v>-8.3317474213070453E-2</v>
      </c>
      <c r="H13" s="8">
        <f t="shared" si="2"/>
        <v>-2189</v>
      </c>
      <c r="I13" s="11"/>
    </row>
    <row r="14" spans="1:9" ht="18.75" customHeight="1">
      <c r="A14" s="5" t="s">
        <v>199</v>
      </c>
      <c r="B14" s="8">
        <v>9899</v>
      </c>
      <c r="C14" s="8">
        <v>7242</v>
      </c>
      <c r="D14" s="9">
        <v>9528.6909670617679</v>
      </c>
      <c r="E14" s="8">
        <v>9482</v>
      </c>
      <c r="F14" s="10">
        <f t="shared" si="0"/>
        <v>0.99509995998157919</v>
      </c>
      <c r="G14" s="10">
        <f t="shared" si="1"/>
        <v>-4.2125467218910972E-2</v>
      </c>
      <c r="H14" s="8">
        <f t="shared" si="2"/>
        <v>-417</v>
      </c>
      <c r="I14" s="11"/>
    </row>
    <row r="15" spans="1:9" ht="18.75" customHeight="1">
      <c r="A15" s="5" t="s">
        <v>200</v>
      </c>
      <c r="B15" s="8">
        <v>11186</v>
      </c>
      <c r="C15" s="8">
        <v>2572</v>
      </c>
      <c r="D15" s="9">
        <v>5932.7318378493146</v>
      </c>
      <c r="E15" s="8">
        <v>10843</v>
      </c>
      <c r="F15" s="10">
        <f t="shared" si="0"/>
        <v>1.8276571900358665</v>
      </c>
      <c r="G15" s="10">
        <f t="shared" si="1"/>
        <v>-3.0663329161451869E-2</v>
      </c>
      <c r="H15" s="8">
        <f t="shared" si="2"/>
        <v>-343</v>
      </c>
      <c r="I15" s="11"/>
    </row>
    <row r="16" spans="1:9" ht="18.75" customHeight="1">
      <c r="A16" s="5" t="s">
        <v>201</v>
      </c>
      <c r="B16" s="8">
        <v>61495</v>
      </c>
      <c r="C16" s="8">
        <v>50834</v>
      </c>
      <c r="D16" s="9">
        <v>83711.578113903699</v>
      </c>
      <c r="E16" s="8">
        <v>90065</v>
      </c>
      <c r="F16" s="10">
        <f t="shared" si="0"/>
        <v>1.0758965728426646</v>
      </c>
      <c r="G16" s="10">
        <f t="shared" si="1"/>
        <v>0.46459061712334337</v>
      </c>
      <c r="H16" s="8">
        <f t="shared" si="2"/>
        <v>28570</v>
      </c>
      <c r="I16" s="11"/>
    </row>
    <row r="17" spans="1:9" ht="18.75" customHeight="1">
      <c r="A17" s="5" t="s">
        <v>202</v>
      </c>
      <c r="B17" s="8">
        <v>5844</v>
      </c>
      <c r="C17" s="8">
        <v>3581</v>
      </c>
      <c r="D17" s="9">
        <v>16115.542459495271</v>
      </c>
      <c r="E17" s="8">
        <v>19203</v>
      </c>
      <c r="F17" s="10">
        <f t="shared" si="0"/>
        <v>1.1915826009744772</v>
      </c>
      <c r="G17" s="10">
        <f t="shared" si="1"/>
        <v>2.2859342915811087</v>
      </c>
      <c r="H17" s="8">
        <f t="shared" si="2"/>
        <v>13359</v>
      </c>
      <c r="I17" s="11"/>
    </row>
    <row r="18" spans="1:9" ht="18.75" customHeight="1">
      <c r="A18" s="5" t="s">
        <v>203</v>
      </c>
      <c r="B18" s="8">
        <v>2530</v>
      </c>
      <c r="C18" s="8">
        <v>1927</v>
      </c>
      <c r="D18" s="9">
        <v>5718.8818060019503</v>
      </c>
      <c r="E18" s="8">
        <v>5618</v>
      </c>
      <c r="F18" s="10">
        <f t="shared" si="0"/>
        <v>0.98235987218758825</v>
      </c>
      <c r="G18" s="10">
        <f t="shared" si="1"/>
        <v>1.2205533596837945</v>
      </c>
      <c r="H18" s="8">
        <f t="shared" si="2"/>
        <v>3088</v>
      </c>
      <c r="I18" s="11"/>
    </row>
    <row r="19" spans="1:9" ht="18.75" customHeight="1">
      <c r="A19" s="5" t="s">
        <v>204</v>
      </c>
      <c r="B19" s="8">
        <v>5899</v>
      </c>
      <c r="C19" s="8">
        <v>3974</v>
      </c>
      <c r="D19" s="9">
        <v>2195.5298523307151</v>
      </c>
      <c r="E19" s="8">
        <v>1348</v>
      </c>
      <c r="F19" s="10">
        <f t="shared" si="0"/>
        <v>0.6139747990987231</v>
      </c>
      <c r="G19" s="10">
        <f t="shared" si="1"/>
        <v>-0.77148669265977288</v>
      </c>
      <c r="H19" s="8">
        <f t="shared" si="2"/>
        <v>-4551</v>
      </c>
      <c r="I19" s="11"/>
    </row>
    <row r="20" spans="1:9" ht="18.75" customHeight="1">
      <c r="A20" s="5" t="s">
        <v>205</v>
      </c>
      <c r="B20" s="8"/>
      <c r="C20" s="8"/>
      <c r="D20" s="9">
        <v>25</v>
      </c>
      <c r="E20" s="8">
        <v>20</v>
      </c>
      <c r="F20" s="10">
        <f t="shared" si="0"/>
        <v>0.8</v>
      </c>
      <c r="G20" s="10"/>
      <c r="H20" s="8"/>
      <c r="I20" s="11"/>
    </row>
    <row r="21" spans="1:9" ht="18.75" customHeight="1">
      <c r="A21" s="5" t="s">
        <v>228</v>
      </c>
      <c r="B21" s="8"/>
      <c r="C21" s="8"/>
      <c r="D21" s="9"/>
      <c r="E21" s="8"/>
      <c r="F21" s="10"/>
      <c r="G21" s="10"/>
      <c r="H21" s="8"/>
      <c r="I21" s="11"/>
    </row>
    <row r="22" spans="1:9" ht="18.75" customHeight="1">
      <c r="A22" s="5" t="s">
        <v>600</v>
      </c>
      <c r="B22" s="8">
        <v>3146</v>
      </c>
      <c r="C22" s="8">
        <v>2807</v>
      </c>
      <c r="D22" s="9">
        <v>1807</v>
      </c>
      <c r="E22" s="8">
        <v>1404</v>
      </c>
      <c r="F22" s="10">
        <f t="shared" si="0"/>
        <v>0.7769784172661871</v>
      </c>
      <c r="G22" s="10">
        <f t="shared" si="1"/>
        <v>-0.55371900826446274</v>
      </c>
      <c r="H22" s="8">
        <f t="shared" si="2"/>
        <v>-1742</v>
      </c>
      <c r="I22" s="11"/>
    </row>
    <row r="23" spans="1:9" ht="18.75" customHeight="1">
      <c r="A23" s="5" t="s">
        <v>206</v>
      </c>
      <c r="B23" s="8">
        <v>14855</v>
      </c>
      <c r="C23" s="8">
        <v>14936</v>
      </c>
      <c r="D23" s="9">
        <v>22858.295089648509</v>
      </c>
      <c r="E23" s="8">
        <v>18350</v>
      </c>
      <c r="F23" s="10">
        <f t="shared" si="0"/>
        <v>0.80277203212368575</v>
      </c>
      <c r="G23" s="10">
        <f t="shared" si="1"/>
        <v>0.2352743184113093</v>
      </c>
      <c r="H23" s="8">
        <f t="shared" si="2"/>
        <v>3495</v>
      </c>
      <c r="I23" s="11"/>
    </row>
    <row r="24" spans="1:9" ht="18.75" customHeight="1">
      <c r="A24" s="5" t="s">
        <v>229</v>
      </c>
      <c r="B24" s="8">
        <v>928</v>
      </c>
      <c r="C24" s="8">
        <v>416</v>
      </c>
      <c r="D24" s="9">
        <v>556</v>
      </c>
      <c r="E24" s="8">
        <v>556</v>
      </c>
      <c r="F24" s="10">
        <f t="shared" si="0"/>
        <v>1</v>
      </c>
      <c r="G24" s="10">
        <f t="shared" si="1"/>
        <v>-0.40086206896551724</v>
      </c>
      <c r="H24" s="8">
        <f t="shared" si="2"/>
        <v>-372</v>
      </c>
      <c r="I24" s="11"/>
    </row>
    <row r="25" spans="1:9" ht="18.75" customHeight="1">
      <c r="A25" s="5" t="s">
        <v>602</v>
      </c>
      <c r="B25" s="8"/>
      <c r="C25" s="8"/>
      <c r="D25" s="9">
        <v>631</v>
      </c>
      <c r="E25" s="8">
        <v>771</v>
      </c>
      <c r="F25" s="10">
        <f t="shared" si="0"/>
        <v>1.2218700475435815</v>
      </c>
      <c r="G25" s="10"/>
      <c r="H25" s="8"/>
      <c r="I25" s="11"/>
    </row>
    <row r="26" spans="1:9" ht="18.75" customHeight="1">
      <c r="A26" s="5" t="s">
        <v>603</v>
      </c>
      <c r="B26" s="8"/>
      <c r="C26" s="8"/>
      <c r="D26" s="9"/>
      <c r="E26" s="8"/>
      <c r="F26" s="10"/>
      <c r="G26" s="10"/>
      <c r="H26" s="8"/>
      <c r="I26" s="11"/>
    </row>
    <row r="27" spans="1:9" ht="18.75" customHeight="1">
      <c r="A27" s="5" t="s">
        <v>604</v>
      </c>
      <c r="B27" s="8">
        <v>933</v>
      </c>
      <c r="C27" s="8">
        <v>332</v>
      </c>
      <c r="D27" s="9">
        <v>3732</v>
      </c>
      <c r="E27" s="8">
        <v>2888</v>
      </c>
      <c r="F27" s="10">
        <f t="shared" si="0"/>
        <v>0.7738478027867095</v>
      </c>
      <c r="G27" s="10">
        <f t="shared" si="1"/>
        <v>2.095391211146838</v>
      </c>
      <c r="H27" s="8">
        <f t="shared" si="2"/>
        <v>1955</v>
      </c>
      <c r="I27" s="11"/>
    </row>
    <row r="28" spans="1:9" ht="18.75" customHeight="1">
      <c r="A28" s="5" t="s">
        <v>605</v>
      </c>
      <c r="B28" s="8">
        <v>3324</v>
      </c>
      <c r="C28" s="8">
        <v>7700</v>
      </c>
      <c r="D28" s="9">
        <v>7700</v>
      </c>
      <c r="E28" s="8">
        <v>6557</v>
      </c>
      <c r="F28" s="10">
        <f t="shared" si="0"/>
        <v>0.85155844155844151</v>
      </c>
      <c r="G28" s="10">
        <f t="shared" si="1"/>
        <v>0.97262334536702766</v>
      </c>
      <c r="H28" s="8">
        <f t="shared" si="2"/>
        <v>3233</v>
      </c>
      <c r="I28" s="11"/>
    </row>
    <row r="29" spans="1:9" ht="18.75" customHeight="1">
      <c r="A29" s="5" t="s">
        <v>606</v>
      </c>
      <c r="B29" s="8">
        <v>82</v>
      </c>
      <c r="C29" s="8"/>
      <c r="D29" s="9"/>
      <c r="E29" s="8"/>
      <c r="F29" s="10"/>
      <c r="G29" s="10">
        <f t="shared" si="1"/>
        <v>-1</v>
      </c>
      <c r="H29" s="8">
        <f t="shared" si="2"/>
        <v>-82</v>
      </c>
      <c r="I29" s="11"/>
    </row>
    <row r="30" spans="1:9" ht="18.75" customHeight="1">
      <c r="A30" s="5"/>
      <c r="B30" s="8"/>
      <c r="C30" s="8"/>
      <c r="D30" s="9"/>
      <c r="E30" s="8"/>
      <c r="F30" s="10"/>
      <c r="G30" s="10"/>
      <c r="H30" s="8"/>
      <c r="I30" s="11"/>
    </row>
    <row r="31" spans="1:9" ht="18.75" customHeight="1">
      <c r="A31" s="5" t="s">
        <v>20</v>
      </c>
      <c r="B31" s="8">
        <f>SUM(B5:B29)</f>
        <v>249558</v>
      </c>
      <c r="C31" s="8">
        <f>SUM(C5:C29)</f>
        <v>217525</v>
      </c>
      <c r="D31" s="9">
        <f>SUM(D5:D29)</f>
        <v>305489.43619544763</v>
      </c>
      <c r="E31" s="8">
        <f>SUM(E5:E29)</f>
        <v>302595</v>
      </c>
      <c r="F31" s="10">
        <f t="shared" si="0"/>
        <v>0.9905252494767256</v>
      </c>
      <c r="G31" s="10">
        <f t="shared" si="1"/>
        <v>0.21252374197581325</v>
      </c>
      <c r="H31" s="8">
        <f>E31-B31</f>
        <v>53037</v>
      </c>
      <c r="I31" s="11"/>
    </row>
  </sheetData>
  <mergeCells count="6">
    <mergeCell ref="A1:I1"/>
    <mergeCell ref="G3:H3"/>
    <mergeCell ref="A3:A4"/>
    <mergeCell ref="B3:B4"/>
    <mergeCell ref="F3:F4"/>
    <mergeCell ref="C3:E3"/>
  </mergeCells>
  <phoneticPr fontId="5" type="noConversion"/>
  <printOptions horizontalCentered="1"/>
  <pageMargins left="0.28000000000000003" right="0.35" top="0.88" bottom="0.75" header="0.31" footer="0.31"/>
  <pageSetup paperSize="9" scale="90" orientation="landscape" r:id="rId1"/>
</worksheet>
</file>

<file path=xl/worksheets/sheet5.xml><?xml version="1.0" encoding="utf-8"?>
<worksheet xmlns="http://schemas.openxmlformats.org/spreadsheetml/2006/main" xmlns:r="http://schemas.openxmlformats.org/officeDocument/2006/relationships">
  <sheetPr>
    <tabColor theme="0"/>
  </sheetPr>
  <dimension ref="A1:C709"/>
  <sheetViews>
    <sheetView workbookViewId="0">
      <selection activeCell="G13" sqref="G13"/>
    </sheetView>
  </sheetViews>
  <sheetFormatPr defaultRowHeight="13.5"/>
  <cols>
    <col min="1" max="1" width="15.75" customWidth="1"/>
    <col min="2" max="2" width="34.375" customWidth="1"/>
    <col min="3" max="3" width="18.75" customWidth="1"/>
  </cols>
  <sheetData>
    <row r="1" spans="1:3" ht="24.75">
      <c r="A1" s="30" t="s">
        <v>1501</v>
      </c>
      <c r="B1" s="30"/>
      <c r="C1" s="30"/>
    </row>
    <row r="2" spans="1:3">
      <c r="A2" s="25" t="s">
        <v>460</v>
      </c>
      <c r="B2" s="25"/>
    </row>
    <row r="3" spans="1:3">
      <c r="A3" s="5" t="s">
        <v>608</v>
      </c>
      <c r="B3" s="5" t="s">
        <v>31</v>
      </c>
      <c r="C3" s="5" t="s">
        <v>5</v>
      </c>
    </row>
    <row r="4" spans="1:3">
      <c r="A4" s="5"/>
      <c r="B4" s="5" t="s">
        <v>609</v>
      </c>
      <c r="C4" s="22">
        <v>17524</v>
      </c>
    </row>
    <row r="5" spans="1:3">
      <c r="A5" s="12">
        <v>101</v>
      </c>
      <c r="B5" s="5" t="s">
        <v>337</v>
      </c>
      <c r="C5" s="22">
        <v>10859</v>
      </c>
    </row>
    <row r="6" spans="1:3">
      <c r="A6" s="12">
        <v>10101</v>
      </c>
      <c r="B6" s="5" t="s">
        <v>338</v>
      </c>
      <c r="C6" s="22">
        <v>4898</v>
      </c>
    </row>
    <row r="7" spans="1:3">
      <c r="A7" s="12">
        <v>1010101</v>
      </c>
      <c r="B7" s="5" t="s">
        <v>339</v>
      </c>
      <c r="C7" s="22">
        <v>2551</v>
      </c>
    </row>
    <row r="8" spans="1:3">
      <c r="A8" s="12">
        <v>101010101</v>
      </c>
      <c r="B8" s="5" t="s">
        <v>340</v>
      </c>
      <c r="C8" s="22">
        <v>18</v>
      </c>
    </row>
    <row r="9" spans="1:3">
      <c r="A9" s="12">
        <v>101010102</v>
      </c>
      <c r="B9" s="5" t="s">
        <v>341</v>
      </c>
      <c r="C9" s="22">
        <v>1</v>
      </c>
    </row>
    <row r="10" spans="1:3">
      <c r="A10" s="12">
        <v>101010103</v>
      </c>
      <c r="B10" s="5" t="s">
        <v>342</v>
      </c>
      <c r="C10" s="22">
        <v>817</v>
      </c>
    </row>
    <row r="11" spans="1:3">
      <c r="A11" s="12">
        <v>101010104</v>
      </c>
      <c r="B11" s="5" t="s">
        <v>610</v>
      </c>
      <c r="C11" s="22">
        <v>0</v>
      </c>
    </row>
    <row r="12" spans="1:3">
      <c r="A12" s="12">
        <v>101010105</v>
      </c>
      <c r="B12" s="5" t="s">
        <v>611</v>
      </c>
      <c r="C12" s="22">
        <v>0</v>
      </c>
    </row>
    <row r="13" spans="1:3">
      <c r="A13" s="12">
        <v>101010106</v>
      </c>
      <c r="B13" s="5" t="s">
        <v>343</v>
      </c>
      <c r="C13" s="22">
        <v>241</v>
      </c>
    </row>
    <row r="14" spans="1:3">
      <c r="A14" s="12">
        <v>101010119</v>
      </c>
      <c r="B14" s="5" t="s">
        <v>344</v>
      </c>
      <c r="C14" s="22">
        <v>1472</v>
      </c>
    </row>
    <row r="15" spans="1:3">
      <c r="A15" s="12">
        <v>101010120</v>
      </c>
      <c r="B15" s="5" t="s">
        <v>345</v>
      </c>
      <c r="C15" s="22">
        <v>2</v>
      </c>
    </row>
    <row r="16" spans="1:3">
      <c r="A16" s="12">
        <v>101010121</v>
      </c>
      <c r="B16" s="5" t="s">
        <v>612</v>
      </c>
      <c r="C16" s="22">
        <v>0</v>
      </c>
    </row>
    <row r="17" spans="1:3">
      <c r="A17" s="12">
        <v>101010122</v>
      </c>
      <c r="B17" s="5" t="s">
        <v>613</v>
      </c>
      <c r="C17" s="22">
        <v>0</v>
      </c>
    </row>
    <row r="18" spans="1:3">
      <c r="A18" s="12">
        <v>101010125</v>
      </c>
      <c r="B18" s="5" t="s">
        <v>614</v>
      </c>
      <c r="C18" s="22">
        <v>0</v>
      </c>
    </row>
    <row r="19" spans="1:3">
      <c r="A19" s="12">
        <v>101010127</v>
      </c>
      <c r="B19" s="5" t="s">
        <v>615</v>
      </c>
      <c r="C19" s="22">
        <v>0</v>
      </c>
    </row>
    <row r="20" spans="1:3">
      <c r="A20" s="12">
        <v>101010129</v>
      </c>
      <c r="B20" s="5" t="s">
        <v>616</v>
      </c>
      <c r="C20" s="22">
        <v>0</v>
      </c>
    </row>
    <row r="21" spans="1:3">
      <c r="A21" s="12">
        <v>101010130</v>
      </c>
      <c r="B21" s="5" t="s">
        <v>617</v>
      </c>
      <c r="C21" s="22">
        <v>0</v>
      </c>
    </row>
    <row r="22" spans="1:3">
      <c r="A22" s="12">
        <v>101010131</v>
      </c>
      <c r="B22" s="5" t="s">
        <v>618</v>
      </c>
      <c r="C22" s="22">
        <v>0</v>
      </c>
    </row>
    <row r="23" spans="1:3">
      <c r="A23" s="12">
        <v>101010132</v>
      </c>
      <c r="B23" s="5" t="s">
        <v>619</v>
      </c>
      <c r="C23" s="22">
        <v>0</v>
      </c>
    </row>
    <row r="24" spans="1:3">
      <c r="A24" s="12">
        <v>101010133</v>
      </c>
      <c r="B24" s="5" t="s">
        <v>620</v>
      </c>
      <c r="C24" s="22">
        <v>0</v>
      </c>
    </row>
    <row r="25" spans="1:3">
      <c r="A25" s="12">
        <v>101010134</v>
      </c>
      <c r="B25" s="5" t="s">
        <v>621</v>
      </c>
      <c r="C25" s="22">
        <v>0</v>
      </c>
    </row>
    <row r="26" spans="1:3">
      <c r="A26" s="12">
        <v>101010135</v>
      </c>
      <c r="B26" s="5" t="s">
        <v>622</v>
      </c>
      <c r="C26" s="22">
        <v>0</v>
      </c>
    </row>
    <row r="27" spans="1:3">
      <c r="A27" s="12">
        <v>101010136</v>
      </c>
      <c r="B27" s="5" t="s">
        <v>623</v>
      </c>
      <c r="C27" s="22">
        <v>0</v>
      </c>
    </row>
    <row r="28" spans="1:3">
      <c r="A28" s="12">
        <v>101010137</v>
      </c>
      <c r="B28" s="5" t="s">
        <v>624</v>
      </c>
      <c r="C28" s="22">
        <v>0</v>
      </c>
    </row>
    <row r="29" spans="1:3">
      <c r="A29" s="12">
        <v>101010138</v>
      </c>
      <c r="B29" s="5" t="s">
        <v>625</v>
      </c>
      <c r="C29" s="22">
        <v>0</v>
      </c>
    </row>
    <row r="30" spans="1:3">
      <c r="A30" s="12">
        <v>101010150</v>
      </c>
      <c r="B30" s="5" t="s">
        <v>626</v>
      </c>
      <c r="C30" s="22">
        <v>0</v>
      </c>
    </row>
    <row r="31" spans="1:3">
      <c r="A31" s="12">
        <v>101010151</v>
      </c>
      <c r="B31" s="5" t="s">
        <v>627</v>
      </c>
      <c r="C31" s="22">
        <v>0</v>
      </c>
    </row>
    <row r="32" spans="1:3">
      <c r="A32" s="12">
        <v>101010152</v>
      </c>
      <c r="B32" s="5" t="s">
        <v>628</v>
      </c>
      <c r="C32" s="22">
        <v>0</v>
      </c>
    </row>
    <row r="33" spans="1:3">
      <c r="A33" s="12">
        <v>101010153</v>
      </c>
      <c r="B33" s="5" t="s">
        <v>629</v>
      </c>
      <c r="C33" s="22">
        <v>0</v>
      </c>
    </row>
    <row r="34" spans="1:3">
      <c r="A34" s="12">
        <v>1010102</v>
      </c>
      <c r="B34" s="5" t="s">
        <v>630</v>
      </c>
      <c r="C34" s="22">
        <v>0</v>
      </c>
    </row>
    <row r="35" spans="1:3">
      <c r="A35" s="12">
        <v>101010201</v>
      </c>
      <c r="B35" s="5" t="s">
        <v>631</v>
      </c>
      <c r="C35" s="22">
        <v>0</v>
      </c>
    </row>
    <row r="36" spans="1:3">
      <c r="A36" s="12">
        <v>101010220</v>
      </c>
      <c r="B36" s="5" t="s">
        <v>632</v>
      </c>
      <c r="C36" s="22">
        <v>0</v>
      </c>
    </row>
    <row r="37" spans="1:3">
      <c r="A37" s="12">
        <v>101010221</v>
      </c>
      <c r="B37" s="5" t="s">
        <v>633</v>
      </c>
      <c r="C37" s="22">
        <v>0</v>
      </c>
    </row>
    <row r="38" spans="1:3">
      <c r="A38" s="12">
        <v>1010103</v>
      </c>
      <c r="B38" s="5" t="s">
        <v>634</v>
      </c>
      <c r="C38" s="22">
        <v>0</v>
      </c>
    </row>
    <row r="39" spans="1:3">
      <c r="A39" s="12">
        <v>101010301</v>
      </c>
      <c r="B39" s="5" t="s">
        <v>635</v>
      </c>
      <c r="C39" s="22">
        <v>0</v>
      </c>
    </row>
    <row r="40" spans="1:3">
      <c r="A40" s="12">
        <v>101010302</v>
      </c>
      <c r="B40" s="5" t="s">
        <v>636</v>
      </c>
      <c r="C40" s="22">
        <v>0</v>
      </c>
    </row>
    <row r="41" spans="1:3">
      <c r="A41" s="12">
        <v>1010104</v>
      </c>
      <c r="B41" s="5" t="s">
        <v>346</v>
      </c>
      <c r="C41" s="22">
        <v>2347</v>
      </c>
    </row>
    <row r="42" spans="1:3">
      <c r="A42" s="12">
        <v>101010401</v>
      </c>
      <c r="B42" s="5" t="s">
        <v>347</v>
      </c>
      <c r="C42" s="22">
        <v>2345</v>
      </c>
    </row>
    <row r="43" spans="1:3">
      <c r="A43" s="12">
        <v>101010402</v>
      </c>
      <c r="B43" s="5" t="s">
        <v>637</v>
      </c>
      <c r="C43" s="22">
        <v>0</v>
      </c>
    </row>
    <row r="44" spans="1:3">
      <c r="A44" s="12">
        <v>101010403</v>
      </c>
      <c r="B44" s="5" t="s">
        <v>638</v>
      </c>
      <c r="C44" s="22">
        <v>0</v>
      </c>
    </row>
    <row r="45" spans="1:3">
      <c r="A45" s="12">
        <v>101010420</v>
      </c>
      <c r="B45" s="5" t="s">
        <v>348</v>
      </c>
      <c r="C45" s="22">
        <v>2</v>
      </c>
    </row>
    <row r="46" spans="1:3">
      <c r="A46" s="12">
        <v>101010426</v>
      </c>
      <c r="B46" s="5" t="s">
        <v>639</v>
      </c>
      <c r="C46" s="22">
        <v>0</v>
      </c>
    </row>
    <row r="47" spans="1:3">
      <c r="A47" s="12">
        <v>101010427</v>
      </c>
      <c r="B47" s="5" t="s">
        <v>640</v>
      </c>
      <c r="C47" s="22">
        <v>0</v>
      </c>
    </row>
    <row r="48" spans="1:3">
      <c r="A48" s="12">
        <v>101010428</v>
      </c>
      <c r="B48" s="5" t="s">
        <v>641</v>
      </c>
      <c r="C48" s="22">
        <v>0</v>
      </c>
    </row>
    <row r="49" spans="1:3">
      <c r="A49" s="12">
        <v>101010429</v>
      </c>
      <c r="B49" s="5" t="s">
        <v>642</v>
      </c>
      <c r="C49" s="22">
        <v>0</v>
      </c>
    </row>
    <row r="50" spans="1:3">
      <c r="A50" s="12">
        <v>101010461</v>
      </c>
      <c r="B50" s="5" t="s">
        <v>643</v>
      </c>
      <c r="C50" s="22">
        <v>0</v>
      </c>
    </row>
    <row r="51" spans="1:3">
      <c r="A51" s="12">
        <v>1010105</v>
      </c>
      <c r="B51" s="5" t="s">
        <v>644</v>
      </c>
      <c r="C51" s="22">
        <v>0</v>
      </c>
    </row>
    <row r="52" spans="1:3">
      <c r="A52" s="12">
        <v>101010501</v>
      </c>
      <c r="B52" s="5" t="s">
        <v>645</v>
      </c>
      <c r="C52" s="22">
        <v>0</v>
      </c>
    </row>
    <row r="53" spans="1:3">
      <c r="A53" s="12">
        <v>101010502</v>
      </c>
      <c r="B53" s="5" t="s">
        <v>646</v>
      </c>
      <c r="C53" s="22">
        <v>0</v>
      </c>
    </row>
    <row r="54" spans="1:3">
      <c r="A54" s="12">
        <v>10102</v>
      </c>
      <c r="B54" s="5" t="s">
        <v>647</v>
      </c>
      <c r="C54" s="22">
        <v>0</v>
      </c>
    </row>
    <row r="55" spans="1:3">
      <c r="A55" s="12">
        <v>1010201</v>
      </c>
      <c r="B55" s="5" t="s">
        <v>648</v>
      </c>
      <c r="C55" s="22">
        <v>0</v>
      </c>
    </row>
    <row r="56" spans="1:3">
      <c r="A56" s="12">
        <v>101020101</v>
      </c>
      <c r="B56" s="5" t="s">
        <v>649</v>
      </c>
      <c r="C56" s="22">
        <v>0</v>
      </c>
    </row>
    <row r="57" spans="1:3">
      <c r="A57" s="12">
        <v>101020102</v>
      </c>
      <c r="B57" s="5" t="s">
        <v>650</v>
      </c>
      <c r="C57" s="22">
        <v>0</v>
      </c>
    </row>
    <row r="58" spans="1:3">
      <c r="A58" s="12">
        <v>101020103</v>
      </c>
      <c r="B58" s="5" t="s">
        <v>651</v>
      </c>
      <c r="C58" s="22">
        <v>0</v>
      </c>
    </row>
    <row r="59" spans="1:3">
      <c r="A59" s="12">
        <v>101020104</v>
      </c>
      <c r="B59" s="5" t="s">
        <v>652</v>
      </c>
      <c r="C59" s="22">
        <v>0</v>
      </c>
    </row>
    <row r="60" spans="1:3">
      <c r="A60" s="12">
        <v>101020105</v>
      </c>
      <c r="B60" s="5" t="s">
        <v>653</v>
      </c>
      <c r="C60" s="22">
        <v>0</v>
      </c>
    </row>
    <row r="61" spans="1:3">
      <c r="A61" s="12">
        <v>101020106</v>
      </c>
      <c r="B61" s="5" t="s">
        <v>654</v>
      </c>
      <c r="C61" s="22">
        <v>0</v>
      </c>
    </row>
    <row r="62" spans="1:3">
      <c r="A62" s="12">
        <v>101020107</v>
      </c>
      <c r="B62" s="5" t="s">
        <v>655</v>
      </c>
      <c r="C62" s="22">
        <v>0</v>
      </c>
    </row>
    <row r="63" spans="1:3">
      <c r="A63" s="12">
        <v>101020119</v>
      </c>
      <c r="B63" s="5" t="s">
        <v>656</v>
      </c>
      <c r="C63" s="22">
        <v>0</v>
      </c>
    </row>
    <row r="64" spans="1:3">
      <c r="A64" s="12">
        <v>101020120</v>
      </c>
      <c r="B64" s="5" t="s">
        <v>657</v>
      </c>
      <c r="C64" s="22">
        <v>0</v>
      </c>
    </row>
    <row r="65" spans="1:3">
      <c r="A65" s="12">
        <v>101020121</v>
      </c>
      <c r="B65" s="5" t="s">
        <v>658</v>
      </c>
      <c r="C65" s="22">
        <v>0</v>
      </c>
    </row>
    <row r="66" spans="1:3">
      <c r="A66" s="12">
        <v>101020129</v>
      </c>
      <c r="B66" s="5" t="s">
        <v>659</v>
      </c>
      <c r="C66" s="22">
        <v>0</v>
      </c>
    </row>
    <row r="67" spans="1:3">
      <c r="A67" s="12">
        <v>1010202</v>
      </c>
      <c r="B67" s="5" t="s">
        <v>660</v>
      </c>
      <c r="C67" s="22">
        <v>0</v>
      </c>
    </row>
    <row r="68" spans="1:3">
      <c r="A68" s="12">
        <v>101020202</v>
      </c>
      <c r="B68" s="5" t="s">
        <v>661</v>
      </c>
      <c r="C68" s="22">
        <v>0</v>
      </c>
    </row>
    <row r="69" spans="1:3">
      <c r="A69" s="12">
        <v>101020209</v>
      </c>
      <c r="B69" s="5" t="s">
        <v>662</v>
      </c>
      <c r="C69" s="22">
        <v>0</v>
      </c>
    </row>
    <row r="70" spans="1:3">
      <c r="A70" s="12">
        <v>101020220</v>
      </c>
      <c r="B70" s="5" t="s">
        <v>663</v>
      </c>
      <c r="C70" s="22">
        <v>0</v>
      </c>
    </row>
    <row r="71" spans="1:3">
      <c r="A71" s="12">
        <v>101020221</v>
      </c>
      <c r="B71" s="5" t="s">
        <v>664</v>
      </c>
      <c r="C71" s="22">
        <v>0</v>
      </c>
    </row>
    <row r="72" spans="1:3">
      <c r="A72" s="12">
        <v>101020229</v>
      </c>
      <c r="B72" s="5" t="s">
        <v>665</v>
      </c>
      <c r="C72" s="22">
        <v>0</v>
      </c>
    </row>
    <row r="73" spans="1:3">
      <c r="A73" s="12">
        <v>1010203</v>
      </c>
      <c r="B73" s="5" t="s">
        <v>666</v>
      </c>
      <c r="C73" s="22">
        <v>0</v>
      </c>
    </row>
    <row r="74" spans="1:3">
      <c r="A74" s="12">
        <v>10104</v>
      </c>
      <c r="B74" s="5" t="s">
        <v>349</v>
      </c>
      <c r="C74" s="22">
        <v>370</v>
      </c>
    </row>
    <row r="75" spans="1:3">
      <c r="A75" s="12">
        <v>1010401</v>
      </c>
      <c r="B75" s="5" t="s">
        <v>667</v>
      </c>
      <c r="C75" s="22">
        <v>0</v>
      </c>
    </row>
    <row r="76" spans="1:3">
      <c r="A76" s="12">
        <v>1010402</v>
      </c>
      <c r="B76" s="5" t="s">
        <v>668</v>
      </c>
      <c r="C76" s="22">
        <v>0</v>
      </c>
    </row>
    <row r="77" spans="1:3">
      <c r="A77" s="12">
        <v>1010403</v>
      </c>
      <c r="B77" s="5" t="s">
        <v>669</v>
      </c>
      <c r="C77" s="22">
        <v>0</v>
      </c>
    </row>
    <row r="78" spans="1:3">
      <c r="A78" s="12">
        <v>1010404</v>
      </c>
      <c r="B78" s="5" t="s">
        <v>670</v>
      </c>
      <c r="C78" s="22">
        <v>0</v>
      </c>
    </row>
    <row r="79" spans="1:3">
      <c r="A79" s="12">
        <v>1010405</v>
      </c>
      <c r="B79" s="5" t="s">
        <v>671</v>
      </c>
      <c r="C79" s="22">
        <v>0</v>
      </c>
    </row>
    <row r="80" spans="1:3">
      <c r="A80" s="12">
        <v>1010406</v>
      </c>
      <c r="B80" s="5" t="s">
        <v>672</v>
      </c>
      <c r="C80" s="22">
        <v>0</v>
      </c>
    </row>
    <row r="81" spans="1:3">
      <c r="A81" s="12">
        <v>1010407</v>
      </c>
      <c r="B81" s="5" t="s">
        <v>673</v>
      </c>
      <c r="C81" s="22">
        <v>0</v>
      </c>
    </row>
    <row r="82" spans="1:3">
      <c r="A82" s="12">
        <v>1010408</v>
      </c>
      <c r="B82" s="5" t="s">
        <v>674</v>
      </c>
      <c r="C82" s="22">
        <v>0</v>
      </c>
    </row>
    <row r="83" spans="1:3">
      <c r="A83" s="12">
        <v>1010409</v>
      </c>
      <c r="B83" s="5" t="s">
        <v>675</v>
      </c>
      <c r="C83" s="22">
        <v>0</v>
      </c>
    </row>
    <row r="84" spans="1:3">
      <c r="A84" s="12">
        <v>1010410</v>
      </c>
      <c r="B84" s="5" t="s">
        <v>676</v>
      </c>
      <c r="C84" s="22">
        <v>0</v>
      </c>
    </row>
    <row r="85" spans="1:3">
      <c r="A85" s="12">
        <v>1010411</v>
      </c>
      <c r="B85" s="5" t="s">
        <v>677</v>
      </c>
      <c r="C85" s="22">
        <v>0</v>
      </c>
    </row>
    <row r="86" spans="1:3">
      <c r="A86" s="12">
        <v>1010412</v>
      </c>
      <c r="B86" s="5" t="s">
        <v>678</v>
      </c>
      <c r="C86" s="22">
        <v>0</v>
      </c>
    </row>
    <row r="87" spans="1:3">
      <c r="A87" s="12">
        <v>1010413</v>
      </c>
      <c r="B87" s="5" t="s">
        <v>679</v>
      </c>
      <c r="C87" s="22">
        <v>0</v>
      </c>
    </row>
    <row r="88" spans="1:3">
      <c r="A88" s="12">
        <v>1010414</v>
      </c>
      <c r="B88" s="5" t="s">
        <v>680</v>
      </c>
      <c r="C88" s="22">
        <v>0</v>
      </c>
    </row>
    <row r="89" spans="1:3">
      <c r="A89" s="12">
        <v>1010415</v>
      </c>
      <c r="B89" s="5" t="s">
        <v>681</v>
      </c>
      <c r="C89" s="22">
        <v>0</v>
      </c>
    </row>
    <row r="90" spans="1:3">
      <c r="A90" s="12">
        <v>1010416</v>
      </c>
      <c r="B90" s="5" t="s">
        <v>682</v>
      </c>
      <c r="C90" s="22">
        <v>0</v>
      </c>
    </row>
    <row r="91" spans="1:3">
      <c r="A91" s="12">
        <v>1010417</v>
      </c>
      <c r="B91" s="5" t="s">
        <v>683</v>
      </c>
      <c r="C91" s="22">
        <v>0</v>
      </c>
    </row>
    <row r="92" spans="1:3">
      <c r="A92" s="12">
        <v>101041701</v>
      </c>
      <c r="B92" s="5" t="s">
        <v>684</v>
      </c>
      <c r="C92" s="22">
        <v>0</v>
      </c>
    </row>
    <row r="93" spans="1:3">
      <c r="A93" s="12">
        <v>101041702</v>
      </c>
      <c r="B93" s="5" t="s">
        <v>685</v>
      </c>
      <c r="C93" s="22">
        <v>0</v>
      </c>
    </row>
    <row r="94" spans="1:3">
      <c r="A94" s="12">
        <v>101041709</v>
      </c>
      <c r="B94" s="5" t="s">
        <v>686</v>
      </c>
      <c r="C94" s="22">
        <v>0</v>
      </c>
    </row>
    <row r="95" spans="1:3">
      <c r="A95" s="12">
        <v>1010418</v>
      </c>
      <c r="B95" s="5" t="s">
        <v>687</v>
      </c>
      <c r="C95" s="22">
        <v>0</v>
      </c>
    </row>
    <row r="96" spans="1:3">
      <c r="A96" s="12">
        <v>1010419</v>
      </c>
      <c r="B96" s="5" t="s">
        <v>688</v>
      </c>
      <c r="C96" s="22">
        <v>0</v>
      </c>
    </row>
    <row r="97" spans="1:3">
      <c r="A97" s="12">
        <v>1010420</v>
      </c>
      <c r="B97" s="5" t="s">
        <v>689</v>
      </c>
      <c r="C97" s="22">
        <v>0</v>
      </c>
    </row>
    <row r="98" spans="1:3">
      <c r="A98" s="12">
        <v>1010421</v>
      </c>
      <c r="B98" s="5" t="s">
        <v>690</v>
      </c>
      <c r="C98" s="22">
        <v>0</v>
      </c>
    </row>
    <row r="99" spans="1:3">
      <c r="A99" s="12">
        <v>1010422</v>
      </c>
      <c r="B99" s="5" t="s">
        <v>691</v>
      </c>
      <c r="C99" s="22">
        <v>0</v>
      </c>
    </row>
    <row r="100" spans="1:3">
      <c r="A100" s="12">
        <v>1010423</v>
      </c>
      <c r="B100" s="5" t="s">
        <v>692</v>
      </c>
      <c r="C100" s="22">
        <v>0</v>
      </c>
    </row>
    <row r="101" spans="1:3">
      <c r="A101" s="12">
        <v>101042303</v>
      </c>
      <c r="B101" s="5" t="s">
        <v>693</v>
      </c>
      <c r="C101" s="22">
        <v>0</v>
      </c>
    </row>
    <row r="102" spans="1:3">
      <c r="A102" s="12">
        <v>101042304</v>
      </c>
      <c r="B102" s="5" t="s">
        <v>694</v>
      </c>
      <c r="C102" s="22">
        <v>0</v>
      </c>
    </row>
    <row r="103" spans="1:3">
      <c r="A103" s="12">
        <v>101042309</v>
      </c>
      <c r="B103" s="5" t="s">
        <v>695</v>
      </c>
      <c r="C103" s="22">
        <v>0</v>
      </c>
    </row>
    <row r="104" spans="1:3">
      <c r="A104" s="12">
        <v>1010424</v>
      </c>
      <c r="B104" s="5" t="s">
        <v>696</v>
      </c>
      <c r="C104" s="22">
        <v>0</v>
      </c>
    </row>
    <row r="105" spans="1:3">
      <c r="A105" s="12">
        <v>101042402</v>
      </c>
      <c r="B105" s="5" t="s">
        <v>697</v>
      </c>
      <c r="C105" s="22">
        <v>0</v>
      </c>
    </row>
    <row r="106" spans="1:3">
      <c r="A106" s="12">
        <v>101042403</v>
      </c>
      <c r="B106" s="5" t="s">
        <v>698</v>
      </c>
      <c r="C106" s="22">
        <v>0</v>
      </c>
    </row>
    <row r="107" spans="1:3">
      <c r="A107" s="12">
        <v>101042404</v>
      </c>
      <c r="B107" s="5" t="s">
        <v>699</v>
      </c>
      <c r="C107" s="22">
        <v>0</v>
      </c>
    </row>
    <row r="108" spans="1:3">
      <c r="A108" s="12">
        <v>101042409</v>
      </c>
      <c r="B108" s="5" t="s">
        <v>700</v>
      </c>
      <c r="C108" s="22">
        <v>0</v>
      </c>
    </row>
    <row r="109" spans="1:3">
      <c r="A109" s="12">
        <v>1010425</v>
      </c>
      <c r="B109" s="5" t="s">
        <v>701</v>
      </c>
      <c r="C109" s="22">
        <v>0</v>
      </c>
    </row>
    <row r="110" spans="1:3">
      <c r="A110" s="12">
        <v>1010426</v>
      </c>
      <c r="B110" s="5" t="s">
        <v>702</v>
      </c>
      <c r="C110" s="22">
        <v>0</v>
      </c>
    </row>
    <row r="111" spans="1:3">
      <c r="A111" s="12">
        <v>101042601</v>
      </c>
      <c r="B111" s="5" t="s">
        <v>703</v>
      </c>
      <c r="C111" s="22">
        <v>0</v>
      </c>
    </row>
    <row r="112" spans="1:3">
      <c r="A112" s="12">
        <v>101042602</v>
      </c>
      <c r="B112" s="5" t="s">
        <v>704</v>
      </c>
      <c r="C112" s="22">
        <v>0</v>
      </c>
    </row>
    <row r="113" spans="1:3">
      <c r="A113" s="12">
        <v>101042609</v>
      </c>
      <c r="B113" s="5" t="s">
        <v>705</v>
      </c>
      <c r="C113" s="22">
        <v>0</v>
      </c>
    </row>
    <row r="114" spans="1:3">
      <c r="A114" s="12">
        <v>1010427</v>
      </c>
      <c r="B114" s="5" t="s">
        <v>706</v>
      </c>
      <c r="C114" s="22">
        <v>0</v>
      </c>
    </row>
    <row r="115" spans="1:3">
      <c r="A115" s="12">
        <v>1010428</v>
      </c>
      <c r="B115" s="5" t="s">
        <v>707</v>
      </c>
      <c r="C115" s="22">
        <v>0</v>
      </c>
    </row>
    <row r="116" spans="1:3">
      <c r="A116" s="12">
        <v>1010429</v>
      </c>
      <c r="B116" s="5" t="s">
        <v>708</v>
      </c>
      <c r="C116" s="22">
        <v>0</v>
      </c>
    </row>
    <row r="117" spans="1:3">
      <c r="A117" s="12">
        <v>1010430</v>
      </c>
      <c r="B117" s="5" t="s">
        <v>709</v>
      </c>
      <c r="C117" s="22">
        <v>0</v>
      </c>
    </row>
    <row r="118" spans="1:3">
      <c r="A118" s="12">
        <v>1010431</v>
      </c>
      <c r="B118" s="5" t="s">
        <v>350</v>
      </c>
      <c r="C118" s="22">
        <v>13</v>
      </c>
    </row>
    <row r="119" spans="1:3">
      <c r="A119" s="12">
        <v>1010432</v>
      </c>
      <c r="B119" s="5" t="s">
        <v>351</v>
      </c>
      <c r="C119" s="22">
        <v>2</v>
      </c>
    </row>
    <row r="120" spans="1:3">
      <c r="A120" s="12">
        <v>1010433</v>
      </c>
      <c r="B120" s="5" t="s">
        <v>352</v>
      </c>
      <c r="C120" s="22">
        <v>274</v>
      </c>
    </row>
    <row r="121" spans="1:3">
      <c r="A121" s="12">
        <v>101043302</v>
      </c>
      <c r="B121" s="5" t="s">
        <v>710</v>
      </c>
      <c r="C121" s="22">
        <v>0</v>
      </c>
    </row>
    <row r="122" spans="1:3">
      <c r="A122" s="12">
        <v>101043303</v>
      </c>
      <c r="B122" s="5" t="s">
        <v>711</v>
      </c>
      <c r="C122" s="22">
        <v>0</v>
      </c>
    </row>
    <row r="123" spans="1:3">
      <c r="A123" s="12">
        <v>101043304</v>
      </c>
      <c r="B123" s="5" t="s">
        <v>712</v>
      </c>
      <c r="C123" s="22">
        <v>0</v>
      </c>
    </row>
    <row r="124" spans="1:3">
      <c r="A124" s="12">
        <v>101043308</v>
      </c>
      <c r="B124" s="5" t="s">
        <v>713</v>
      </c>
      <c r="C124" s="22">
        <v>0</v>
      </c>
    </row>
    <row r="125" spans="1:3">
      <c r="A125" s="12">
        <v>101043309</v>
      </c>
      <c r="B125" s="5" t="s">
        <v>714</v>
      </c>
      <c r="C125" s="22">
        <v>0</v>
      </c>
    </row>
    <row r="126" spans="1:3">
      <c r="A126" s="12">
        <v>101043310</v>
      </c>
      <c r="B126" s="5" t="s">
        <v>715</v>
      </c>
      <c r="C126" s="22">
        <v>0</v>
      </c>
    </row>
    <row r="127" spans="1:3">
      <c r="A127" s="12">
        <v>101043312</v>
      </c>
      <c r="B127" s="5" t="s">
        <v>716</v>
      </c>
      <c r="C127" s="22">
        <v>0</v>
      </c>
    </row>
    <row r="128" spans="1:3">
      <c r="A128" s="12">
        <v>101043313</v>
      </c>
      <c r="B128" s="5" t="s">
        <v>717</v>
      </c>
      <c r="C128" s="22">
        <v>0</v>
      </c>
    </row>
    <row r="129" spans="1:3">
      <c r="A129" s="12">
        <v>101043314</v>
      </c>
      <c r="B129" s="5" t="s">
        <v>718</v>
      </c>
      <c r="C129" s="22">
        <v>0</v>
      </c>
    </row>
    <row r="130" spans="1:3">
      <c r="A130" s="12">
        <v>101043315</v>
      </c>
      <c r="B130" s="5" t="s">
        <v>719</v>
      </c>
      <c r="C130" s="22">
        <v>0</v>
      </c>
    </row>
    <row r="131" spans="1:3">
      <c r="A131" s="12">
        <v>101043316</v>
      </c>
      <c r="B131" s="5" t="s">
        <v>720</v>
      </c>
      <c r="C131" s="22">
        <v>0</v>
      </c>
    </row>
    <row r="132" spans="1:3">
      <c r="A132" s="12">
        <v>101043317</v>
      </c>
      <c r="B132" s="5" t="s">
        <v>721</v>
      </c>
      <c r="C132" s="22">
        <v>0</v>
      </c>
    </row>
    <row r="133" spans="1:3">
      <c r="A133" s="12">
        <v>101043318</v>
      </c>
      <c r="B133" s="5" t="s">
        <v>722</v>
      </c>
      <c r="C133" s="22">
        <v>0</v>
      </c>
    </row>
    <row r="134" spans="1:3">
      <c r="A134" s="12">
        <v>101043319</v>
      </c>
      <c r="B134" s="5" t="s">
        <v>723</v>
      </c>
      <c r="C134" s="22">
        <v>0</v>
      </c>
    </row>
    <row r="135" spans="1:3">
      <c r="A135" s="12">
        <v>101043320</v>
      </c>
      <c r="B135" s="5" t="s">
        <v>724</v>
      </c>
      <c r="C135" s="22">
        <v>0</v>
      </c>
    </row>
    <row r="136" spans="1:3">
      <c r="A136" s="12">
        <v>101043399</v>
      </c>
      <c r="B136" s="5" t="s">
        <v>353</v>
      </c>
      <c r="C136" s="22">
        <v>274</v>
      </c>
    </row>
    <row r="137" spans="1:3">
      <c r="A137" s="12">
        <v>1010434</v>
      </c>
      <c r="B137" s="5" t="s">
        <v>725</v>
      </c>
      <c r="C137" s="22">
        <v>0</v>
      </c>
    </row>
    <row r="138" spans="1:3">
      <c r="A138" s="12">
        <v>1010435</v>
      </c>
      <c r="B138" s="5" t="s">
        <v>726</v>
      </c>
      <c r="C138" s="22">
        <v>0</v>
      </c>
    </row>
    <row r="139" spans="1:3">
      <c r="A139" s="12">
        <v>101043501</v>
      </c>
      <c r="B139" s="5" t="s">
        <v>727</v>
      </c>
      <c r="C139" s="22">
        <v>0</v>
      </c>
    </row>
    <row r="140" spans="1:3">
      <c r="A140" s="12">
        <v>101043509</v>
      </c>
      <c r="B140" s="5" t="s">
        <v>728</v>
      </c>
      <c r="C140" s="22">
        <v>0</v>
      </c>
    </row>
    <row r="141" spans="1:3">
      <c r="A141" s="12">
        <v>1010436</v>
      </c>
      <c r="B141" s="5" t="s">
        <v>354</v>
      </c>
      <c r="C141" s="22">
        <v>6</v>
      </c>
    </row>
    <row r="142" spans="1:3">
      <c r="A142" s="12">
        <v>1010439</v>
      </c>
      <c r="B142" s="5" t="s">
        <v>355</v>
      </c>
      <c r="C142" s="22">
        <v>74</v>
      </c>
    </row>
    <row r="143" spans="1:3">
      <c r="A143" s="12">
        <v>1010440</v>
      </c>
      <c r="B143" s="5" t="s">
        <v>729</v>
      </c>
      <c r="C143" s="22">
        <v>0</v>
      </c>
    </row>
    <row r="144" spans="1:3">
      <c r="A144" s="12">
        <v>101044001</v>
      </c>
      <c r="B144" s="5" t="s">
        <v>730</v>
      </c>
      <c r="C144" s="22">
        <v>0</v>
      </c>
    </row>
    <row r="145" spans="1:3">
      <c r="A145" s="12">
        <v>101044002</v>
      </c>
      <c r="B145" s="5" t="s">
        <v>731</v>
      </c>
      <c r="C145" s="22">
        <v>0</v>
      </c>
    </row>
    <row r="146" spans="1:3">
      <c r="A146" s="12">
        <v>101044003</v>
      </c>
      <c r="B146" s="5" t="s">
        <v>732</v>
      </c>
      <c r="C146" s="22">
        <v>0</v>
      </c>
    </row>
    <row r="147" spans="1:3">
      <c r="A147" s="12">
        <v>101044099</v>
      </c>
      <c r="B147" s="5" t="s">
        <v>733</v>
      </c>
      <c r="C147" s="22">
        <v>0</v>
      </c>
    </row>
    <row r="148" spans="1:3">
      <c r="A148" s="12">
        <v>1010441</v>
      </c>
      <c r="B148" s="5" t="s">
        <v>734</v>
      </c>
      <c r="C148" s="22">
        <v>0</v>
      </c>
    </row>
    <row r="149" spans="1:3">
      <c r="A149" s="12">
        <v>101044101</v>
      </c>
      <c r="B149" s="5" t="s">
        <v>735</v>
      </c>
      <c r="C149" s="22">
        <v>0</v>
      </c>
    </row>
    <row r="150" spans="1:3">
      <c r="A150" s="12">
        <v>101044102</v>
      </c>
      <c r="B150" s="5" t="s">
        <v>736</v>
      </c>
      <c r="C150" s="22">
        <v>0</v>
      </c>
    </row>
    <row r="151" spans="1:3">
      <c r="A151" s="12">
        <v>101044103</v>
      </c>
      <c r="B151" s="5" t="s">
        <v>737</v>
      </c>
      <c r="C151" s="22">
        <v>0</v>
      </c>
    </row>
    <row r="152" spans="1:3">
      <c r="A152" s="12">
        <v>101044199</v>
      </c>
      <c r="B152" s="5" t="s">
        <v>738</v>
      </c>
      <c r="C152" s="22">
        <v>0</v>
      </c>
    </row>
    <row r="153" spans="1:3">
      <c r="A153" s="12">
        <v>1010442</v>
      </c>
      <c r="B153" s="5" t="s">
        <v>739</v>
      </c>
      <c r="C153" s="22">
        <v>0</v>
      </c>
    </row>
    <row r="154" spans="1:3">
      <c r="A154" s="12">
        <v>101044201</v>
      </c>
      <c r="B154" s="5" t="s">
        <v>740</v>
      </c>
      <c r="C154" s="22">
        <v>0</v>
      </c>
    </row>
    <row r="155" spans="1:3">
      <c r="A155" s="12">
        <v>101044202</v>
      </c>
      <c r="B155" s="5" t="s">
        <v>741</v>
      </c>
      <c r="C155" s="22">
        <v>0</v>
      </c>
    </row>
    <row r="156" spans="1:3">
      <c r="A156" s="12">
        <v>101044203</v>
      </c>
      <c r="B156" s="5" t="s">
        <v>742</v>
      </c>
      <c r="C156" s="22">
        <v>0</v>
      </c>
    </row>
    <row r="157" spans="1:3">
      <c r="A157" s="12">
        <v>101044299</v>
      </c>
      <c r="B157" s="5" t="s">
        <v>743</v>
      </c>
      <c r="C157" s="22">
        <v>0</v>
      </c>
    </row>
    <row r="158" spans="1:3">
      <c r="A158" s="12">
        <v>1010443</v>
      </c>
      <c r="B158" s="5" t="s">
        <v>744</v>
      </c>
      <c r="C158" s="22">
        <v>0</v>
      </c>
    </row>
    <row r="159" spans="1:3">
      <c r="A159" s="12">
        <v>101044301</v>
      </c>
      <c r="B159" s="5" t="s">
        <v>745</v>
      </c>
      <c r="C159" s="22">
        <v>0</v>
      </c>
    </row>
    <row r="160" spans="1:3">
      <c r="A160" s="12">
        <v>101044302</v>
      </c>
      <c r="B160" s="5" t="s">
        <v>746</v>
      </c>
      <c r="C160" s="22">
        <v>0</v>
      </c>
    </row>
    <row r="161" spans="1:3">
      <c r="A161" s="12">
        <v>101044303</v>
      </c>
      <c r="B161" s="5" t="s">
        <v>747</v>
      </c>
      <c r="C161" s="22">
        <v>0</v>
      </c>
    </row>
    <row r="162" spans="1:3">
      <c r="A162" s="12">
        <v>101044399</v>
      </c>
      <c r="B162" s="5" t="s">
        <v>748</v>
      </c>
      <c r="C162" s="22">
        <v>0</v>
      </c>
    </row>
    <row r="163" spans="1:3">
      <c r="A163" s="12">
        <v>1010444</v>
      </c>
      <c r="B163" s="5" t="s">
        <v>749</v>
      </c>
      <c r="C163" s="22">
        <v>0</v>
      </c>
    </row>
    <row r="164" spans="1:3">
      <c r="A164" s="12">
        <v>101044401</v>
      </c>
      <c r="B164" s="5" t="s">
        <v>730</v>
      </c>
      <c r="C164" s="22">
        <v>0</v>
      </c>
    </row>
    <row r="165" spans="1:3">
      <c r="A165" s="12">
        <v>101044402</v>
      </c>
      <c r="B165" s="5" t="s">
        <v>731</v>
      </c>
      <c r="C165" s="22">
        <v>0</v>
      </c>
    </row>
    <row r="166" spans="1:3">
      <c r="A166" s="12">
        <v>101044403</v>
      </c>
      <c r="B166" s="5" t="s">
        <v>732</v>
      </c>
      <c r="C166" s="22">
        <v>0</v>
      </c>
    </row>
    <row r="167" spans="1:3">
      <c r="A167" s="12">
        <v>101044499</v>
      </c>
      <c r="B167" s="5" t="s">
        <v>733</v>
      </c>
      <c r="C167" s="22">
        <v>0</v>
      </c>
    </row>
    <row r="168" spans="1:3">
      <c r="A168" s="12">
        <v>1010445</v>
      </c>
      <c r="B168" s="5" t="s">
        <v>750</v>
      </c>
      <c r="C168" s="22">
        <v>0</v>
      </c>
    </row>
    <row r="169" spans="1:3">
      <c r="A169" s="12">
        <v>101044501</v>
      </c>
      <c r="B169" s="5" t="s">
        <v>735</v>
      </c>
      <c r="C169" s="22">
        <v>0</v>
      </c>
    </row>
    <row r="170" spans="1:3">
      <c r="A170" s="12">
        <v>101044502</v>
      </c>
      <c r="B170" s="5" t="s">
        <v>736</v>
      </c>
      <c r="C170" s="22">
        <v>0</v>
      </c>
    </row>
    <row r="171" spans="1:3">
      <c r="A171" s="12">
        <v>101044503</v>
      </c>
      <c r="B171" s="5" t="s">
        <v>737</v>
      </c>
      <c r="C171" s="22">
        <v>0</v>
      </c>
    </row>
    <row r="172" spans="1:3">
      <c r="A172" s="12">
        <v>101044599</v>
      </c>
      <c r="B172" s="5" t="s">
        <v>738</v>
      </c>
      <c r="C172" s="22">
        <v>0</v>
      </c>
    </row>
    <row r="173" spans="1:3">
      <c r="A173" s="12">
        <v>1010446</v>
      </c>
      <c r="B173" s="5" t="s">
        <v>751</v>
      </c>
      <c r="C173" s="22">
        <v>0</v>
      </c>
    </row>
    <row r="174" spans="1:3">
      <c r="A174" s="12">
        <v>101044601</v>
      </c>
      <c r="B174" s="5" t="s">
        <v>740</v>
      </c>
      <c r="C174" s="22">
        <v>0</v>
      </c>
    </row>
    <row r="175" spans="1:3">
      <c r="A175" s="12">
        <v>101044602</v>
      </c>
      <c r="B175" s="5" t="s">
        <v>741</v>
      </c>
      <c r="C175" s="22">
        <v>0</v>
      </c>
    </row>
    <row r="176" spans="1:3">
      <c r="A176" s="12">
        <v>101044603</v>
      </c>
      <c r="B176" s="5" t="s">
        <v>742</v>
      </c>
      <c r="C176" s="22">
        <v>0</v>
      </c>
    </row>
    <row r="177" spans="1:3">
      <c r="A177" s="12">
        <v>101044699</v>
      </c>
      <c r="B177" s="5" t="s">
        <v>743</v>
      </c>
      <c r="C177" s="22">
        <v>0</v>
      </c>
    </row>
    <row r="178" spans="1:3">
      <c r="A178" s="12">
        <v>1010447</v>
      </c>
      <c r="B178" s="5" t="s">
        <v>752</v>
      </c>
      <c r="C178" s="22">
        <v>0</v>
      </c>
    </row>
    <row r="179" spans="1:3">
      <c r="A179" s="12">
        <v>101044701</v>
      </c>
      <c r="B179" s="5" t="s">
        <v>745</v>
      </c>
      <c r="C179" s="22">
        <v>0</v>
      </c>
    </row>
    <row r="180" spans="1:3">
      <c r="A180" s="12">
        <v>101044702</v>
      </c>
      <c r="B180" s="5" t="s">
        <v>746</v>
      </c>
      <c r="C180" s="22">
        <v>0</v>
      </c>
    </row>
    <row r="181" spans="1:3">
      <c r="A181" s="12">
        <v>101044703</v>
      </c>
      <c r="B181" s="5" t="s">
        <v>747</v>
      </c>
      <c r="C181" s="22">
        <v>0</v>
      </c>
    </row>
    <row r="182" spans="1:3">
      <c r="A182" s="12">
        <v>101044799</v>
      </c>
      <c r="B182" s="5" t="s">
        <v>748</v>
      </c>
      <c r="C182" s="22">
        <v>0</v>
      </c>
    </row>
    <row r="183" spans="1:3">
      <c r="A183" s="12">
        <v>1010448</v>
      </c>
      <c r="B183" s="5" t="s">
        <v>753</v>
      </c>
      <c r="C183" s="22">
        <v>0</v>
      </c>
    </row>
    <row r="184" spans="1:3">
      <c r="A184" s="12">
        <v>101044801</v>
      </c>
      <c r="B184" s="5" t="s">
        <v>754</v>
      </c>
      <c r="C184" s="22">
        <v>0</v>
      </c>
    </row>
    <row r="185" spans="1:3">
      <c r="A185" s="12">
        <v>101044802</v>
      </c>
      <c r="B185" s="5" t="s">
        <v>755</v>
      </c>
      <c r="C185" s="22">
        <v>0</v>
      </c>
    </row>
    <row r="186" spans="1:3">
      <c r="A186" s="12">
        <v>101044803</v>
      </c>
      <c r="B186" s="5" t="s">
        <v>756</v>
      </c>
      <c r="C186" s="22">
        <v>0</v>
      </c>
    </row>
    <row r="187" spans="1:3">
      <c r="A187" s="12">
        <v>101044899</v>
      </c>
      <c r="B187" s="5" t="s">
        <v>757</v>
      </c>
      <c r="C187" s="22">
        <v>0</v>
      </c>
    </row>
    <row r="188" spans="1:3">
      <c r="A188" s="12">
        <v>1010449</v>
      </c>
      <c r="B188" s="5" t="s">
        <v>758</v>
      </c>
      <c r="C188" s="22">
        <v>0</v>
      </c>
    </row>
    <row r="189" spans="1:3">
      <c r="A189" s="12">
        <v>101044901</v>
      </c>
      <c r="B189" s="5" t="s">
        <v>754</v>
      </c>
      <c r="C189" s="22">
        <v>0</v>
      </c>
    </row>
    <row r="190" spans="1:3">
      <c r="A190" s="12">
        <v>101044902</v>
      </c>
      <c r="B190" s="5" t="s">
        <v>755</v>
      </c>
      <c r="C190" s="22">
        <v>0</v>
      </c>
    </row>
    <row r="191" spans="1:3">
      <c r="A191" s="12">
        <v>101044903</v>
      </c>
      <c r="B191" s="5" t="s">
        <v>756</v>
      </c>
      <c r="C191" s="22">
        <v>0</v>
      </c>
    </row>
    <row r="192" spans="1:3">
      <c r="A192" s="12">
        <v>101044999</v>
      </c>
      <c r="B192" s="5" t="s">
        <v>757</v>
      </c>
      <c r="C192" s="22">
        <v>0</v>
      </c>
    </row>
    <row r="193" spans="1:3">
      <c r="A193" s="12">
        <v>1010450</v>
      </c>
      <c r="B193" s="5" t="s">
        <v>356</v>
      </c>
      <c r="C193" s="22">
        <v>1</v>
      </c>
    </row>
    <row r="194" spans="1:3">
      <c r="A194" s="12">
        <v>101045001</v>
      </c>
      <c r="B194" s="5" t="s">
        <v>357</v>
      </c>
      <c r="C194" s="22">
        <v>1</v>
      </c>
    </row>
    <row r="195" spans="1:3">
      <c r="A195" s="12">
        <v>101045002</v>
      </c>
      <c r="B195" s="5" t="s">
        <v>759</v>
      </c>
      <c r="C195" s="22">
        <v>0</v>
      </c>
    </row>
    <row r="196" spans="1:3">
      <c r="A196" s="12">
        <v>101045003</v>
      </c>
      <c r="B196" s="5" t="s">
        <v>760</v>
      </c>
      <c r="C196" s="22">
        <v>0</v>
      </c>
    </row>
    <row r="197" spans="1:3">
      <c r="A197" s="12">
        <v>10105</v>
      </c>
      <c r="B197" s="5" t="s">
        <v>761</v>
      </c>
      <c r="C197" s="22">
        <v>0</v>
      </c>
    </row>
    <row r="198" spans="1:3">
      <c r="A198" s="12">
        <v>1010501</v>
      </c>
      <c r="B198" s="5" t="s">
        <v>762</v>
      </c>
      <c r="C198" s="22">
        <v>0</v>
      </c>
    </row>
    <row r="199" spans="1:3">
      <c r="A199" s="12">
        <v>1010502</v>
      </c>
      <c r="B199" s="5" t="s">
        <v>763</v>
      </c>
      <c r="C199" s="22">
        <v>0</v>
      </c>
    </row>
    <row r="200" spans="1:3">
      <c r="A200" s="12">
        <v>1010503</v>
      </c>
      <c r="B200" s="5" t="s">
        <v>764</v>
      </c>
      <c r="C200" s="22">
        <v>0</v>
      </c>
    </row>
    <row r="201" spans="1:3">
      <c r="A201" s="12">
        <v>1010504</v>
      </c>
      <c r="B201" s="5" t="s">
        <v>765</v>
      </c>
      <c r="C201" s="22">
        <v>0</v>
      </c>
    </row>
    <row r="202" spans="1:3">
      <c r="A202" s="12">
        <v>1010505</v>
      </c>
      <c r="B202" s="5" t="s">
        <v>766</v>
      </c>
      <c r="C202" s="22">
        <v>0</v>
      </c>
    </row>
    <row r="203" spans="1:3">
      <c r="A203" s="12">
        <v>1010506</v>
      </c>
      <c r="B203" s="5" t="s">
        <v>767</v>
      </c>
      <c r="C203" s="22">
        <v>0</v>
      </c>
    </row>
    <row r="204" spans="1:3">
      <c r="A204" s="12">
        <v>1010507</v>
      </c>
      <c r="B204" s="5" t="s">
        <v>768</v>
      </c>
      <c r="C204" s="22">
        <v>0</v>
      </c>
    </row>
    <row r="205" spans="1:3">
      <c r="A205" s="12">
        <v>1010508</v>
      </c>
      <c r="B205" s="5" t="s">
        <v>769</v>
      </c>
      <c r="C205" s="22">
        <v>0</v>
      </c>
    </row>
    <row r="206" spans="1:3">
      <c r="A206" s="12">
        <v>1010509</v>
      </c>
      <c r="B206" s="5" t="s">
        <v>770</v>
      </c>
      <c r="C206" s="22">
        <v>0</v>
      </c>
    </row>
    <row r="207" spans="1:3">
      <c r="A207" s="12">
        <v>1010510</v>
      </c>
      <c r="B207" s="5" t="s">
        <v>771</v>
      </c>
      <c r="C207" s="22">
        <v>0</v>
      </c>
    </row>
    <row r="208" spans="1:3">
      <c r="A208" s="12">
        <v>1010511</v>
      </c>
      <c r="B208" s="5" t="s">
        <v>772</v>
      </c>
      <c r="C208" s="22">
        <v>0</v>
      </c>
    </row>
    <row r="209" spans="1:3">
      <c r="A209" s="12">
        <v>1010512</v>
      </c>
      <c r="B209" s="5" t="s">
        <v>773</v>
      </c>
      <c r="C209" s="22">
        <v>0</v>
      </c>
    </row>
    <row r="210" spans="1:3">
      <c r="A210" s="12">
        <v>1010513</v>
      </c>
      <c r="B210" s="5" t="s">
        <v>774</v>
      </c>
      <c r="C210" s="22">
        <v>0</v>
      </c>
    </row>
    <row r="211" spans="1:3">
      <c r="A211" s="12">
        <v>1010514</v>
      </c>
      <c r="B211" s="5" t="s">
        <v>775</v>
      </c>
      <c r="C211" s="22">
        <v>0</v>
      </c>
    </row>
    <row r="212" spans="1:3">
      <c r="A212" s="12">
        <v>1010515</v>
      </c>
      <c r="B212" s="5" t="s">
        <v>776</v>
      </c>
      <c r="C212" s="22">
        <v>0</v>
      </c>
    </row>
    <row r="213" spans="1:3">
      <c r="A213" s="12">
        <v>1010516</v>
      </c>
      <c r="B213" s="5" t="s">
        <v>777</v>
      </c>
      <c r="C213" s="22">
        <v>0</v>
      </c>
    </row>
    <row r="214" spans="1:3">
      <c r="A214" s="12">
        <v>1010517</v>
      </c>
      <c r="B214" s="5" t="s">
        <v>778</v>
      </c>
      <c r="C214" s="22">
        <v>0</v>
      </c>
    </row>
    <row r="215" spans="1:3">
      <c r="A215" s="12">
        <v>1010518</v>
      </c>
      <c r="B215" s="5" t="s">
        <v>779</v>
      </c>
      <c r="C215" s="22">
        <v>0</v>
      </c>
    </row>
    <row r="216" spans="1:3">
      <c r="A216" s="12">
        <v>1010519</v>
      </c>
      <c r="B216" s="5" t="s">
        <v>780</v>
      </c>
      <c r="C216" s="22">
        <v>0</v>
      </c>
    </row>
    <row r="217" spans="1:3">
      <c r="A217" s="12">
        <v>1010520</v>
      </c>
      <c r="B217" s="5" t="s">
        <v>781</v>
      </c>
      <c r="C217" s="22">
        <v>0</v>
      </c>
    </row>
    <row r="218" spans="1:3">
      <c r="A218" s="12">
        <v>1010521</v>
      </c>
      <c r="B218" s="5" t="s">
        <v>782</v>
      </c>
      <c r="C218" s="22">
        <v>0</v>
      </c>
    </row>
    <row r="219" spans="1:3">
      <c r="A219" s="12">
        <v>1010522</v>
      </c>
      <c r="B219" s="5" t="s">
        <v>783</v>
      </c>
      <c r="C219" s="22">
        <v>0</v>
      </c>
    </row>
    <row r="220" spans="1:3">
      <c r="A220" s="12">
        <v>1010523</v>
      </c>
      <c r="B220" s="5" t="s">
        <v>784</v>
      </c>
      <c r="C220" s="22">
        <v>0</v>
      </c>
    </row>
    <row r="221" spans="1:3">
      <c r="A221" s="12">
        <v>101052303</v>
      </c>
      <c r="B221" s="5" t="s">
        <v>785</v>
      </c>
      <c r="C221" s="22">
        <v>0</v>
      </c>
    </row>
    <row r="222" spans="1:3">
      <c r="A222" s="12">
        <v>101052304</v>
      </c>
      <c r="B222" s="5" t="s">
        <v>786</v>
      </c>
      <c r="C222" s="22">
        <v>0</v>
      </c>
    </row>
    <row r="223" spans="1:3">
      <c r="A223" s="12">
        <v>101052309</v>
      </c>
      <c r="B223" s="5" t="s">
        <v>787</v>
      </c>
      <c r="C223" s="22">
        <v>0</v>
      </c>
    </row>
    <row r="224" spans="1:3">
      <c r="A224" s="12">
        <v>1010524</v>
      </c>
      <c r="B224" s="5" t="s">
        <v>788</v>
      </c>
      <c r="C224" s="22">
        <v>0</v>
      </c>
    </row>
    <row r="225" spans="1:3">
      <c r="A225" s="12">
        <v>101052401</v>
      </c>
      <c r="B225" s="5" t="s">
        <v>789</v>
      </c>
      <c r="C225" s="22">
        <v>0</v>
      </c>
    </row>
    <row r="226" spans="1:3">
      <c r="A226" s="12">
        <v>101052409</v>
      </c>
      <c r="B226" s="5" t="s">
        <v>790</v>
      </c>
      <c r="C226" s="22">
        <v>0</v>
      </c>
    </row>
    <row r="227" spans="1:3">
      <c r="A227" s="12">
        <v>1010525</v>
      </c>
      <c r="B227" s="5" t="s">
        <v>791</v>
      </c>
      <c r="C227" s="22">
        <v>0</v>
      </c>
    </row>
    <row r="228" spans="1:3">
      <c r="A228" s="12">
        <v>1010526</v>
      </c>
      <c r="B228" s="5" t="s">
        <v>792</v>
      </c>
      <c r="C228" s="22">
        <v>0</v>
      </c>
    </row>
    <row r="229" spans="1:3">
      <c r="A229" s="12">
        <v>101052601</v>
      </c>
      <c r="B229" s="5" t="s">
        <v>793</v>
      </c>
      <c r="C229" s="22">
        <v>0</v>
      </c>
    </row>
    <row r="230" spans="1:3">
      <c r="A230" s="12">
        <v>101052602</v>
      </c>
      <c r="B230" s="5" t="s">
        <v>794</v>
      </c>
      <c r="C230" s="22">
        <v>0</v>
      </c>
    </row>
    <row r="231" spans="1:3">
      <c r="A231" s="12">
        <v>101052609</v>
      </c>
      <c r="B231" s="5" t="s">
        <v>795</v>
      </c>
      <c r="C231" s="22">
        <v>0</v>
      </c>
    </row>
    <row r="232" spans="1:3">
      <c r="A232" s="12">
        <v>1010527</v>
      </c>
      <c r="B232" s="5" t="s">
        <v>796</v>
      </c>
      <c r="C232" s="22">
        <v>0</v>
      </c>
    </row>
    <row r="233" spans="1:3">
      <c r="A233" s="12">
        <v>1010528</v>
      </c>
      <c r="B233" s="5" t="s">
        <v>797</v>
      </c>
      <c r="C233" s="22">
        <v>0</v>
      </c>
    </row>
    <row r="234" spans="1:3">
      <c r="A234" s="12">
        <v>1010529</v>
      </c>
      <c r="B234" s="5" t="s">
        <v>798</v>
      </c>
      <c r="C234" s="22">
        <v>0</v>
      </c>
    </row>
    <row r="235" spans="1:3">
      <c r="A235" s="12">
        <v>1010530</v>
      </c>
      <c r="B235" s="5" t="s">
        <v>799</v>
      </c>
      <c r="C235" s="22">
        <v>0</v>
      </c>
    </row>
    <row r="236" spans="1:3">
      <c r="A236" s="12">
        <v>1010531</v>
      </c>
      <c r="B236" s="5" t="s">
        <v>800</v>
      </c>
      <c r="C236" s="22">
        <v>0</v>
      </c>
    </row>
    <row r="237" spans="1:3">
      <c r="A237" s="12">
        <v>1010532</v>
      </c>
      <c r="B237" s="5" t="s">
        <v>801</v>
      </c>
      <c r="C237" s="22">
        <v>0</v>
      </c>
    </row>
    <row r="238" spans="1:3">
      <c r="A238" s="12">
        <v>101053201</v>
      </c>
      <c r="B238" s="5" t="s">
        <v>802</v>
      </c>
      <c r="C238" s="22">
        <v>0</v>
      </c>
    </row>
    <row r="239" spans="1:3">
      <c r="A239" s="12">
        <v>101053202</v>
      </c>
      <c r="B239" s="5" t="s">
        <v>803</v>
      </c>
      <c r="C239" s="22">
        <v>0</v>
      </c>
    </row>
    <row r="240" spans="1:3">
      <c r="A240" s="12">
        <v>101053203</v>
      </c>
      <c r="B240" s="5" t="s">
        <v>804</v>
      </c>
      <c r="C240" s="22">
        <v>0</v>
      </c>
    </row>
    <row r="241" spans="1:3">
      <c r="A241" s="12">
        <v>101053205</v>
      </c>
      <c r="B241" s="5" t="s">
        <v>805</v>
      </c>
      <c r="C241" s="22">
        <v>0</v>
      </c>
    </row>
    <row r="242" spans="1:3">
      <c r="A242" s="12">
        <v>101053206</v>
      </c>
      <c r="B242" s="5" t="s">
        <v>806</v>
      </c>
      <c r="C242" s="22">
        <v>0</v>
      </c>
    </row>
    <row r="243" spans="1:3">
      <c r="A243" s="12">
        <v>101053215</v>
      </c>
      <c r="B243" s="5" t="s">
        <v>807</v>
      </c>
      <c r="C243" s="22">
        <v>0</v>
      </c>
    </row>
    <row r="244" spans="1:3">
      <c r="A244" s="12">
        <v>101053216</v>
      </c>
      <c r="B244" s="5" t="s">
        <v>808</v>
      </c>
      <c r="C244" s="22">
        <v>0</v>
      </c>
    </row>
    <row r="245" spans="1:3">
      <c r="A245" s="12">
        <v>101053218</v>
      </c>
      <c r="B245" s="5" t="s">
        <v>809</v>
      </c>
      <c r="C245" s="22">
        <v>0</v>
      </c>
    </row>
    <row r="246" spans="1:3">
      <c r="A246" s="12">
        <v>101053219</v>
      </c>
      <c r="B246" s="5" t="s">
        <v>810</v>
      </c>
      <c r="C246" s="22">
        <v>0</v>
      </c>
    </row>
    <row r="247" spans="1:3">
      <c r="A247" s="12">
        <v>101053220</v>
      </c>
      <c r="B247" s="5" t="s">
        <v>811</v>
      </c>
      <c r="C247" s="22">
        <v>0</v>
      </c>
    </row>
    <row r="248" spans="1:3">
      <c r="A248" s="12">
        <v>101053299</v>
      </c>
      <c r="B248" s="5" t="s">
        <v>812</v>
      </c>
      <c r="C248" s="22">
        <v>0</v>
      </c>
    </row>
    <row r="249" spans="1:3">
      <c r="A249" s="12">
        <v>1010533</v>
      </c>
      <c r="B249" s="5" t="s">
        <v>813</v>
      </c>
      <c r="C249" s="22">
        <v>0</v>
      </c>
    </row>
    <row r="250" spans="1:3">
      <c r="A250" s="12">
        <v>1010534</v>
      </c>
      <c r="B250" s="5" t="s">
        <v>814</v>
      </c>
      <c r="C250" s="22">
        <v>0</v>
      </c>
    </row>
    <row r="251" spans="1:3">
      <c r="A251" s="12">
        <v>1010535</v>
      </c>
      <c r="B251" s="5" t="s">
        <v>815</v>
      </c>
      <c r="C251" s="22">
        <v>0</v>
      </c>
    </row>
    <row r="252" spans="1:3">
      <c r="A252" s="12">
        <v>101053501</v>
      </c>
      <c r="B252" s="5" t="s">
        <v>816</v>
      </c>
      <c r="C252" s="22">
        <v>0</v>
      </c>
    </row>
    <row r="253" spans="1:3">
      <c r="A253" s="12">
        <v>101053502</v>
      </c>
      <c r="B253" s="5" t="s">
        <v>817</v>
      </c>
      <c r="C253" s="22">
        <v>0</v>
      </c>
    </row>
    <row r="254" spans="1:3">
      <c r="A254" s="12">
        <v>101053503</v>
      </c>
      <c r="B254" s="5" t="s">
        <v>818</v>
      </c>
      <c r="C254" s="22">
        <v>0</v>
      </c>
    </row>
    <row r="255" spans="1:3">
      <c r="A255" s="12">
        <v>101053599</v>
      </c>
      <c r="B255" s="5" t="s">
        <v>819</v>
      </c>
      <c r="C255" s="22">
        <v>0</v>
      </c>
    </row>
    <row r="256" spans="1:3">
      <c r="A256" s="12">
        <v>1010536</v>
      </c>
      <c r="B256" s="5" t="s">
        <v>820</v>
      </c>
      <c r="C256" s="22">
        <v>0</v>
      </c>
    </row>
    <row r="257" spans="1:3">
      <c r="A257" s="12">
        <v>101053601</v>
      </c>
      <c r="B257" s="5" t="s">
        <v>821</v>
      </c>
      <c r="C257" s="22">
        <v>0</v>
      </c>
    </row>
    <row r="258" spans="1:3">
      <c r="A258" s="12">
        <v>101053602</v>
      </c>
      <c r="B258" s="5" t="s">
        <v>822</v>
      </c>
      <c r="C258" s="22">
        <v>0</v>
      </c>
    </row>
    <row r="259" spans="1:3">
      <c r="A259" s="12">
        <v>101053603</v>
      </c>
      <c r="B259" s="5" t="s">
        <v>823</v>
      </c>
      <c r="C259" s="22">
        <v>0</v>
      </c>
    </row>
    <row r="260" spans="1:3">
      <c r="A260" s="12">
        <v>101053699</v>
      </c>
      <c r="B260" s="5" t="s">
        <v>824</v>
      </c>
      <c r="C260" s="22">
        <v>0</v>
      </c>
    </row>
    <row r="261" spans="1:3">
      <c r="A261" s="12">
        <v>1010599</v>
      </c>
      <c r="B261" s="5" t="s">
        <v>825</v>
      </c>
      <c r="C261" s="22">
        <v>0</v>
      </c>
    </row>
    <row r="262" spans="1:3">
      <c r="A262" s="12">
        <v>10106</v>
      </c>
      <c r="B262" s="5" t="s">
        <v>358</v>
      </c>
      <c r="C262" s="22">
        <v>258</v>
      </c>
    </row>
    <row r="263" spans="1:3">
      <c r="A263" s="12">
        <v>1010601</v>
      </c>
      <c r="B263" s="5" t="s">
        <v>359</v>
      </c>
      <c r="C263" s="22">
        <v>258</v>
      </c>
    </row>
    <row r="264" spans="1:3">
      <c r="A264" s="12">
        <v>101060101</v>
      </c>
      <c r="B264" s="5" t="s">
        <v>826</v>
      </c>
      <c r="C264" s="22">
        <v>0</v>
      </c>
    </row>
    <row r="265" spans="1:3">
      <c r="A265" s="12">
        <v>101060102</v>
      </c>
      <c r="B265" s="5" t="s">
        <v>827</v>
      </c>
      <c r="C265" s="22">
        <v>0</v>
      </c>
    </row>
    <row r="266" spans="1:3">
      <c r="A266" s="12">
        <v>101060109</v>
      </c>
      <c r="B266" s="5" t="s">
        <v>360</v>
      </c>
      <c r="C266" s="22">
        <v>258</v>
      </c>
    </row>
    <row r="267" spans="1:3">
      <c r="A267" s="12">
        <v>1010602</v>
      </c>
      <c r="B267" s="5" t="s">
        <v>828</v>
      </c>
      <c r="C267" s="22">
        <v>0</v>
      </c>
    </row>
    <row r="268" spans="1:3">
      <c r="A268" s="12">
        <v>1010603</v>
      </c>
      <c r="B268" s="5" t="s">
        <v>829</v>
      </c>
      <c r="C268" s="22">
        <v>0</v>
      </c>
    </row>
    <row r="269" spans="1:3">
      <c r="A269" s="12">
        <v>1010620</v>
      </c>
      <c r="B269" s="5" t="s">
        <v>830</v>
      </c>
      <c r="C269" s="22">
        <v>0</v>
      </c>
    </row>
    <row r="270" spans="1:3">
      <c r="A270" s="12">
        <v>10107</v>
      </c>
      <c r="B270" s="5" t="s">
        <v>361</v>
      </c>
      <c r="C270" s="22">
        <v>983</v>
      </c>
    </row>
    <row r="271" spans="1:3">
      <c r="A271" s="12">
        <v>1010701</v>
      </c>
      <c r="B271" s="5" t="s">
        <v>831</v>
      </c>
      <c r="C271" s="22">
        <v>0</v>
      </c>
    </row>
    <row r="272" spans="1:3">
      <c r="A272" s="12">
        <v>1010702</v>
      </c>
      <c r="B272" s="5" t="s">
        <v>362</v>
      </c>
      <c r="C272" s="22">
        <v>54</v>
      </c>
    </row>
    <row r="273" spans="1:3">
      <c r="A273" s="12">
        <v>1010719</v>
      </c>
      <c r="B273" s="5" t="s">
        <v>363</v>
      </c>
      <c r="C273" s="22">
        <v>927</v>
      </c>
    </row>
    <row r="274" spans="1:3">
      <c r="A274" s="12">
        <v>1010720</v>
      </c>
      <c r="B274" s="5" t="s">
        <v>832</v>
      </c>
      <c r="C274" s="22">
        <v>2</v>
      </c>
    </row>
    <row r="275" spans="1:3">
      <c r="A275" s="12">
        <v>10109</v>
      </c>
      <c r="B275" s="5" t="s">
        <v>364</v>
      </c>
      <c r="C275" s="22">
        <v>762</v>
      </c>
    </row>
    <row r="276" spans="1:3">
      <c r="A276" s="12">
        <v>1010901</v>
      </c>
      <c r="B276" s="5" t="s">
        <v>365</v>
      </c>
      <c r="C276" s="22">
        <v>103</v>
      </c>
    </row>
    <row r="277" spans="1:3">
      <c r="A277" s="12">
        <v>101090101</v>
      </c>
      <c r="B277" s="5" t="s">
        <v>833</v>
      </c>
      <c r="C277" s="22">
        <v>0</v>
      </c>
    </row>
    <row r="278" spans="1:3">
      <c r="A278" s="12">
        <v>101090109</v>
      </c>
      <c r="B278" s="5" t="s">
        <v>366</v>
      </c>
      <c r="C278" s="22">
        <v>103</v>
      </c>
    </row>
    <row r="279" spans="1:3">
      <c r="A279" s="12">
        <v>1010902</v>
      </c>
      <c r="B279" s="5" t="s">
        <v>367</v>
      </c>
      <c r="C279" s="22">
        <v>19</v>
      </c>
    </row>
    <row r="280" spans="1:3">
      <c r="A280" s="12">
        <v>1010903</v>
      </c>
      <c r="B280" s="5" t="s">
        <v>368</v>
      </c>
      <c r="C280" s="22">
        <v>463</v>
      </c>
    </row>
    <row r="281" spans="1:3">
      <c r="A281" s="12">
        <v>1010904</v>
      </c>
      <c r="B281" s="5" t="s">
        <v>369</v>
      </c>
      <c r="C281" s="22">
        <v>1</v>
      </c>
    </row>
    <row r="282" spans="1:3">
      <c r="A282" s="12">
        <v>1010905</v>
      </c>
      <c r="B282" s="5" t="s">
        <v>834</v>
      </c>
      <c r="C282" s="22">
        <v>0</v>
      </c>
    </row>
    <row r="283" spans="1:3">
      <c r="A283" s="12">
        <v>1010906</v>
      </c>
      <c r="B283" s="5" t="s">
        <v>370</v>
      </c>
      <c r="C283" s="22">
        <v>68</v>
      </c>
    </row>
    <row r="284" spans="1:3">
      <c r="A284" s="12">
        <v>1010918</v>
      </c>
      <c r="B284" s="5" t="s">
        <v>835</v>
      </c>
      <c r="C284" s="22">
        <v>0</v>
      </c>
    </row>
    <row r="285" spans="1:3">
      <c r="A285" s="12">
        <v>1010919</v>
      </c>
      <c r="B285" s="5" t="s">
        <v>371</v>
      </c>
      <c r="C285" s="22">
        <v>107</v>
      </c>
    </row>
    <row r="286" spans="1:3">
      <c r="A286" s="12">
        <v>1010920</v>
      </c>
      <c r="B286" s="5" t="s">
        <v>372</v>
      </c>
      <c r="C286" s="22">
        <v>1</v>
      </c>
    </row>
    <row r="287" spans="1:3">
      <c r="A287" s="12">
        <v>1010921</v>
      </c>
      <c r="B287" s="5" t="s">
        <v>836</v>
      </c>
      <c r="C287" s="22">
        <v>0</v>
      </c>
    </row>
    <row r="288" spans="1:3">
      <c r="A288" s="12">
        <v>1010922</v>
      </c>
      <c r="B288" s="5" t="s">
        <v>837</v>
      </c>
      <c r="C288" s="22">
        <v>0</v>
      </c>
    </row>
    <row r="289" spans="1:3">
      <c r="A289" s="12">
        <v>10110</v>
      </c>
      <c r="B289" s="5" t="s">
        <v>373</v>
      </c>
      <c r="C289" s="22">
        <v>446</v>
      </c>
    </row>
    <row r="290" spans="1:3">
      <c r="A290" s="12">
        <v>1011001</v>
      </c>
      <c r="B290" s="5" t="s">
        <v>374</v>
      </c>
      <c r="C290" s="22">
        <v>34</v>
      </c>
    </row>
    <row r="291" spans="1:3">
      <c r="A291" s="12">
        <v>1011002</v>
      </c>
      <c r="B291" s="5" t="s">
        <v>375</v>
      </c>
      <c r="C291" s="22">
        <v>1</v>
      </c>
    </row>
    <row r="292" spans="1:3">
      <c r="A292" s="12">
        <v>1011003</v>
      </c>
      <c r="B292" s="5" t="s">
        <v>376</v>
      </c>
      <c r="C292" s="22">
        <v>351</v>
      </c>
    </row>
    <row r="293" spans="1:3">
      <c r="A293" s="12">
        <v>1011004</v>
      </c>
      <c r="B293" s="5" t="s">
        <v>377</v>
      </c>
      <c r="C293" s="22">
        <v>1</v>
      </c>
    </row>
    <row r="294" spans="1:3">
      <c r="A294" s="12">
        <v>1011005</v>
      </c>
      <c r="B294" s="5" t="s">
        <v>838</v>
      </c>
      <c r="C294" s="22">
        <v>0</v>
      </c>
    </row>
    <row r="295" spans="1:3">
      <c r="A295" s="12">
        <v>1011006</v>
      </c>
      <c r="B295" s="5" t="s">
        <v>378</v>
      </c>
      <c r="C295" s="22">
        <v>26</v>
      </c>
    </row>
    <row r="296" spans="1:3">
      <c r="A296" s="12">
        <v>1011019</v>
      </c>
      <c r="B296" s="5" t="s">
        <v>379</v>
      </c>
      <c r="C296" s="22">
        <v>28</v>
      </c>
    </row>
    <row r="297" spans="1:3">
      <c r="A297" s="12">
        <v>1011020</v>
      </c>
      <c r="B297" s="5" t="s">
        <v>380</v>
      </c>
      <c r="C297" s="22">
        <v>5</v>
      </c>
    </row>
    <row r="298" spans="1:3">
      <c r="A298" s="12">
        <v>10111</v>
      </c>
      <c r="B298" s="5" t="s">
        <v>381</v>
      </c>
      <c r="C298" s="22">
        <v>187</v>
      </c>
    </row>
    <row r="299" spans="1:3">
      <c r="A299" s="12">
        <v>1011101</v>
      </c>
      <c r="B299" s="5" t="s">
        <v>839</v>
      </c>
      <c r="C299" s="22">
        <v>0</v>
      </c>
    </row>
    <row r="300" spans="1:3">
      <c r="A300" s="12">
        <v>101110101</v>
      </c>
      <c r="B300" s="5" t="s">
        <v>840</v>
      </c>
      <c r="C300" s="22">
        <v>0</v>
      </c>
    </row>
    <row r="301" spans="1:3">
      <c r="A301" s="12">
        <v>101110109</v>
      </c>
      <c r="B301" s="5" t="s">
        <v>841</v>
      </c>
      <c r="C301" s="22">
        <v>0</v>
      </c>
    </row>
    <row r="302" spans="1:3">
      <c r="A302" s="12">
        <v>1011119</v>
      </c>
      <c r="B302" s="5" t="s">
        <v>382</v>
      </c>
      <c r="C302" s="22">
        <v>187</v>
      </c>
    </row>
    <row r="303" spans="1:3">
      <c r="A303" s="12">
        <v>1011120</v>
      </c>
      <c r="B303" s="5" t="s">
        <v>383</v>
      </c>
      <c r="C303" s="22">
        <v>0</v>
      </c>
    </row>
    <row r="304" spans="1:3">
      <c r="A304" s="12">
        <v>10112</v>
      </c>
      <c r="B304" s="5" t="s">
        <v>384</v>
      </c>
      <c r="C304" s="22">
        <v>490</v>
      </c>
    </row>
    <row r="305" spans="1:3">
      <c r="A305" s="12">
        <v>1011201</v>
      </c>
      <c r="B305" s="5" t="s">
        <v>385</v>
      </c>
      <c r="C305" s="22">
        <v>20</v>
      </c>
    </row>
    <row r="306" spans="1:3">
      <c r="A306" s="12">
        <v>1011202</v>
      </c>
      <c r="B306" s="5" t="s">
        <v>386</v>
      </c>
      <c r="C306" s="22">
        <v>1</v>
      </c>
    </row>
    <row r="307" spans="1:3">
      <c r="A307" s="12">
        <v>1011203</v>
      </c>
      <c r="B307" s="5" t="s">
        <v>387</v>
      </c>
      <c r="C307" s="22">
        <v>350</v>
      </c>
    </row>
    <row r="308" spans="1:3">
      <c r="A308" s="12">
        <v>1011204</v>
      </c>
      <c r="B308" s="5" t="s">
        <v>388</v>
      </c>
      <c r="C308" s="22">
        <v>2</v>
      </c>
    </row>
    <row r="309" spans="1:3">
      <c r="A309" s="12">
        <v>1011205</v>
      </c>
      <c r="B309" s="5" t="s">
        <v>389</v>
      </c>
      <c r="C309" s="22">
        <v>95</v>
      </c>
    </row>
    <row r="310" spans="1:3">
      <c r="A310" s="12">
        <v>1011206</v>
      </c>
      <c r="B310" s="5" t="s">
        <v>842</v>
      </c>
      <c r="C310" s="22">
        <v>0</v>
      </c>
    </row>
    <row r="311" spans="1:3">
      <c r="A311" s="12">
        <v>1011219</v>
      </c>
      <c r="B311" s="5" t="s">
        <v>390</v>
      </c>
      <c r="C311" s="22">
        <v>3</v>
      </c>
    </row>
    <row r="312" spans="1:3">
      <c r="A312" s="12">
        <v>1011220</v>
      </c>
      <c r="B312" s="5" t="s">
        <v>391</v>
      </c>
      <c r="C312" s="22">
        <v>19</v>
      </c>
    </row>
    <row r="313" spans="1:3">
      <c r="A313" s="12">
        <v>10113</v>
      </c>
      <c r="B313" s="5" t="s">
        <v>392</v>
      </c>
      <c r="C313" s="22">
        <v>692</v>
      </c>
    </row>
    <row r="314" spans="1:3">
      <c r="A314" s="12">
        <v>1011301</v>
      </c>
      <c r="B314" s="5" t="s">
        <v>393</v>
      </c>
      <c r="C314" s="22">
        <v>7</v>
      </c>
    </row>
    <row r="315" spans="1:3">
      <c r="A315" s="12">
        <v>1011302</v>
      </c>
      <c r="B315" s="5" t="s">
        <v>843</v>
      </c>
      <c r="C315" s="22">
        <v>0</v>
      </c>
    </row>
    <row r="316" spans="1:3">
      <c r="A316" s="12">
        <v>1011303</v>
      </c>
      <c r="B316" s="5" t="s">
        <v>394</v>
      </c>
      <c r="C316" s="22">
        <v>613</v>
      </c>
    </row>
    <row r="317" spans="1:3">
      <c r="A317" s="12">
        <v>1011304</v>
      </c>
      <c r="B317" s="5" t="s">
        <v>844</v>
      </c>
      <c r="C317" s="22">
        <v>0</v>
      </c>
    </row>
    <row r="318" spans="1:3">
      <c r="A318" s="12">
        <v>1011305</v>
      </c>
      <c r="B318" s="5" t="s">
        <v>845</v>
      </c>
      <c r="C318" s="22">
        <v>0</v>
      </c>
    </row>
    <row r="319" spans="1:3">
      <c r="A319" s="12">
        <v>1011306</v>
      </c>
      <c r="B319" s="5" t="s">
        <v>395</v>
      </c>
      <c r="C319" s="22">
        <v>58</v>
      </c>
    </row>
    <row r="320" spans="1:3">
      <c r="A320" s="12">
        <v>1011319</v>
      </c>
      <c r="B320" s="5" t="s">
        <v>396</v>
      </c>
      <c r="C320" s="22">
        <v>12</v>
      </c>
    </row>
    <row r="321" spans="1:3">
      <c r="A321" s="12">
        <v>1011320</v>
      </c>
      <c r="B321" s="5" t="s">
        <v>846</v>
      </c>
      <c r="C321" s="22">
        <v>2</v>
      </c>
    </row>
    <row r="322" spans="1:3">
      <c r="A322" s="12">
        <v>10114</v>
      </c>
      <c r="B322" s="5" t="s">
        <v>397</v>
      </c>
      <c r="C322" s="22">
        <v>517</v>
      </c>
    </row>
    <row r="323" spans="1:3">
      <c r="A323" s="12">
        <v>1011401</v>
      </c>
      <c r="B323" s="5" t="s">
        <v>398</v>
      </c>
      <c r="C323" s="22">
        <v>517</v>
      </c>
    </row>
    <row r="324" spans="1:3">
      <c r="A324" s="12">
        <v>1011420</v>
      </c>
      <c r="B324" s="5" t="s">
        <v>847</v>
      </c>
      <c r="C324" s="22">
        <v>0</v>
      </c>
    </row>
    <row r="325" spans="1:3">
      <c r="A325" s="12">
        <v>10115</v>
      </c>
      <c r="B325" s="5" t="s">
        <v>848</v>
      </c>
      <c r="C325" s="22">
        <v>0</v>
      </c>
    </row>
    <row r="326" spans="1:3">
      <c r="A326" s="12">
        <v>1011501</v>
      </c>
      <c r="B326" s="5" t="s">
        <v>849</v>
      </c>
      <c r="C326" s="22">
        <v>0</v>
      </c>
    </row>
    <row r="327" spans="1:3">
      <c r="A327" s="12">
        <v>1011520</v>
      </c>
      <c r="B327" s="5" t="s">
        <v>850</v>
      </c>
      <c r="C327" s="22">
        <v>0</v>
      </c>
    </row>
    <row r="328" spans="1:3">
      <c r="A328" s="12">
        <v>10116</v>
      </c>
      <c r="B328" s="5" t="s">
        <v>851</v>
      </c>
      <c r="C328" s="22">
        <v>0</v>
      </c>
    </row>
    <row r="329" spans="1:3">
      <c r="A329" s="12">
        <v>1011601</v>
      </c>
      <c r="B329" s="5" t="s">
        <v>852</v>
      </c>
      <c r="C329" s="22">
        <v>0</v>
      </c>
    </row>
    <row r="330" spans="1:3">
      <c r="A330" s="12">
        <v>1011620</v>
      </c>
      <c r="B330" s="5" t="s">
        <v>853</v>
      </c>
      <c r="C330" s="22">
        <v>0</v>
      </c>
    </row>
    <row r="331" spans="1:3">
      <c r="A331" s="12">
        <v>10117</v>
      </c>
      <c r="B331" s="5" t="s">
        <v>854</v>
      </c>
      <c r="C331" s="22">
        <v>0</v>
      </c>
    </row>
    <row r="332" spans="1:3">
      <c r="A332" s="12">
        <v>1011701</v>
      </c>
      <c r="B332" s="5" t="s">
        <v>855</v>
      </c>
      <c r="C332" s="22">
        <v>0</v>
      </c>
    </row>
    <row r="333" spans="1:3">
      <c r="A333" s="12">
        <v>101170101</v>
      </c>
      <c r="B333" s="5" t="s">
        <v>856</v>
      </c>
      <c r="C333" s="22">
        <v>0</v>
      </c>
    </row>
    <row r="334" spans="1:3">
      <c r="A334" s="12">
        <v>101170102</v>
      </c>
      <c r="B334" s="5" t="s">
        <v>857</v>
      </c>
      <c r="C334" s="22">
        <v>0</v>
      </c>
    </row>
    <row r="335" spans="1:3">
      <c r="A335" s="12">
        <v>101170103</v>
      </c>
      <c r="B335" s="5" t="s">
        <v>858</v>
      </c>
      <c r="C335" s="22">
        <v>0</v>
      </c>
    </row>
    <row r="336" spans="1:3">
      <c r="A336" s="12">
        <v>1011703</v>
      </c>
      <c r="B336" s="5" t="s">
        <v>859</v>
      </c>
      <c r="C336" s="22">
        <v>0</v>
      </c>
    </row>
    <row r="337" spans="1:3">
      <c r="A337" s="12">
        <v>101170301</v>
      </c>
      <c r="B337" s="5" t="s">
        <v>860</v>
      </c>
      <c r="C337" s="22">
        <v>0</v>
      </c>
    </row>
    <row r="338" spans="1:3">
      <c r="A338" s="12">
        <v>101170302</v>
      </c>
      <c r="B338" s="5" t="s">
        <v>861</v>
      </c>
      <c r="C338" s="22">
        <v>0</v>
      </c>
    </row>
    <row r="339" spans="1:3">
      <c r="A339" s="12">
        <v>101170303</v>
      </c>
      <c r="B339" s="5" t="s">
        <v>862</v>
      </c>
      <c r="C339" s="22">
        <v>0</v>
      </c>
    </row>
    <row r="340" spans="1:3">
      <c r="A340" s="12">
        <v>1011720</v>
      </c>
      <c r="B340" s="5" t="s">
        <v>863</v>
      </c>
      <c r="C340" s="22">
        <v>0</v>
      </c>
    </row>
    <row r="341" spans="1:3">
      <c r="A341" s="12">
        <v>1011721</v>
      </c>
      <c r="B341" s="5" t="s">
        <v>864</v>
      </c>
      <c r="C341" s="22">
        <v>0</v>
      </c>
    </row>
    <row r="342" spans="1:3">
      <c r="A342" s="12">
        <v>10118</v>
      </c>
      <c r="B342" s="5" t="s">
        <v>399</v>
      </c>
      <c r="C342" s="22">
        <v>484</v>
      </c>
    </row>
    <row r="343" spans="1:3">
      <c r="A343" s="12">
        <v>1011801</v>
      </c>
      <c r="B343" s="5" t="s">
        <v>400</v>
      </c>
      <c r="C343" s="22">
        <v>358</v>
      </c>
    </row>
    <row r="344" spans="1:3">
      <c r="A344" s="12">
        <v>1011802</v>
      </c>
      <c r="B344" s="5" t="s">
        <v>865</v>
      </c>
      <c r="C344" s="22">
        <v>0</v>
      </c>
    </row>
    <row r="345" spans="1:3">
      <c r="A345" s="12">
        <v>1011820</v>
      </c>
      <c r="B345" s="5" t="s">
        <v>866</v>
      </c>
      <c r="C345" s="22">
        <v>126</v>
      </c>
    </row>
    <row r="346" spans="1:3">
      <c r="A346" s="12">
        <v>10119</v>
      </c>
      <c r="B346" s="5" t="s">
        <v>401</v>
      </c>
      <c r="C346" s="22">
        <v>731</v>
      </c>
    </row>
    <row r="347" spans="1:3">
      <c r="A347" s="12">
        <v>1011901</v>
      </c>
      <c r="B347" s="5" t="s">
        <v>402</v>
      </c>
      <c r="C347" s="22">
        <v>731</v>
      </c>
    </row>
    <row r="348" spans="1:3">
      <c r="A348" s="12">
        <v>1011920</v>
      </c>
      <c r="B348" s="5" t="s">
        <v>403</v>
      </c>
      <c r="C348" s="22">
        <v>0</v>
      </c>
    </row>
    <row r="349" spans="1:3">
      <c r="A349" s="12">
        <v>10120</v>
      </c>
      <c r="B349" s="5" t="s">
        <v>867</v>
      </c>
      <c r="C349" s="22">
        <v>0</v>
      </c>
    </row>
    <row r="350" spans="1:3">
      <c r="A350" s="12">
        <v>1012001</v>
      </c>
      <c r="B350" s="5" t="s">
        <v>868</v>
      </c>
      <c r="C350" s="22">
        <v>0</v>
      </c>
    </row>
    <row r="351" spans="1:3">
      <c r="A351" s="12">
        <v>1012020</v>
      </c>
      <c r="B351" s="5" t="s">
        <v>869</v>
      </c>
      <c r="C351" s="22">
        <v>0</v>
      </c>
    </row>
    <row r="352" spans="1:3">
      <c r="A352" s="12">
        <v>10121</v>
      </c>
      <c r="B352" s="5" t="s">
        <v>404</v>
      </c>
      <c r="C352" s="22">
        <v>19</v>
      </c>
    </row>
    <row r="353" spans="1:3">
      <c r="A353" s="12">
        <v>1012101</v>
      </c>
      <c r="B353" s="5" t="s">
        <v>405</v>
      </c>
      <c r="C353" s="22">
        <v>19</v>
      </c>
    </row>
    <row r="354" spans="1:3">
      <c r="A354" s="12">
        <v>1012120</v>
      </c>
      <c r="B354" s="5" t="s">
        <v>870</v>
      </c>
      <c r="C354" s="22">
        <v>0</v>
      </c>
    </row>
    <row r="355" spans="1:3">
      <c r="A355" s="12">
        <v>10199</v>
      </c>
      <c r="B355" s="5" t="s">
        <v>871</v>
      </c>
      <c r="C355" s="22">
        <v>22</v>
      </c>
    </row>
    <row r="356" spans="1:3">
      <c r="A356" s="12">
        <v>103</v>
      </c>
      <c r="B356" s="5" t="s">
        <v>406</v>
      </c>
      <c r="C356" s="22">
        <v>6665</v>
      </c>
    </row>
    <row r="357" spans="1:3">
      <c r="A357" s="12">
        <v>10302</v>
      </c>
      <c r="B357" s="5" t="s">
        <v>407</v>
      </c>
      <c r="C357" s="22">
        <v>2823</v>
      </c>
    </row>
    <row r="358" spans="1:3">
      <c r="A358" s="12">
        <v>1030203</v>
      </c>
      <c r="B358" s="5" t="s">
        <v>408</v>
      </c>
      <c r="C358" s="22">
        <v>438</v>
      </c>
    </row>
    <row r="359" spans="1:3">
      <c r="A359" s="12">
        <v>103020301</v>
      </c>
      <c r="B359" s="5" t="s">
        <v>409</v>
      </c>
      <c r="C359" s="22">
        <v>438</v>
      </c>
    </row>
    <row r="360" spans="1:3">
      <c r="A360" s="12">
        <v>103020302</v>
      </c>
      <c r="B360" s="5" t="s">
        <v>872</v>
      </c>
      <c r="C360" s="22">
        <v>0</v>
      </c>
    </row>
    <row r="361" spans="1:3">
      <c r="A361" s="12">
        <v>103020303</v>
      </c>
      <c r="B361" s="5" t="s">
        <v>873</v>
      </c>
      <c r="C361" s="22">
        <v>0</v>
      </c>
    </row>
    <row r="362" spans="1:3">
      <c r="A362" s="12">
        <v>103020304</v>
      </c>
      <c r="B362" s="5" t="s">
        <v>874</v>
      </c>
      <c r="C362" s="22">
        <v>0</v>
      </c>
    </row>
    <row r="363" spans="1:3">
      <c r="A363" s="12">
        <v>103020305</v>
      </c>
      <c r="B363" s="5" t="s">
        <v>875</v>
      </c>
      <c r="C363" s="22">
        <v>0</v>
      </c>
    </row>
    <row r="364" spans="1:3">
      <c r="A364" s="12">
        <v>103020399</v>
      </c>
      <c r="B364" s="5" t="s">
        <v>876</v>
      </c>
      <c r="C364" s="22">
        <v>0</v>
      </c>
    </row>
    <row r="365" spans="1:3">
      <c r="A365" s="12">
        <v>1030205</v>
      </c>
      <c r="B365" s="5" t="s">
        <v>877</v>
      </c>
      <c r="C365" s="22">
        <v>0</v>
      </c>
    </row>
    <row r="366" spans="1:3">
      <c r="A366" s="12">
        <v>1030210</v>
      </c>
      <c r="B366" s="5" t="s">
        <v>878</v>
      </c>
      <c r="C366" s="22">
        <v>0</v>
      </c>
    </row>
    <row r="367" spans="1:3">
      <c r="A367" s="12">
        <v>1030212</v>
      </c>
      <c r="B367" s="5" t="s">
        <v>879</v>
      </c>
      <c r="C367" s="22">
        <v>0</v>
      </c>
    </row>
    <row r="368" spans="1:3">
      <c r="A368" s="12">
        <v>1030216</v>
      </c>
      <c r="B368" s="5" t="s">
        <v>410</v>
      </c>
      <c r="C368" s="22">
        <v>107</v>
      </c>
    </row>
    <row r="369" spans="1:3">
      <c r="A369" s="12">
        <v>1030217</v>
      </c>
      <c r="B369" s="5" t="s">
        <v>880</v>
      </c>
      <c r="C369" s="22">
        <v>0</v>
      </c>
    </row>
    <row r="370" spans="1:3">
      <c r="A370" s="12">
        <v>1030218</v>
      </c>
      <c r="B370" s="5" t="s">
        <v>411</v>
      </c>
      <c r="C370" s="22">
        <v>20</v>
      </c>
    </row>
    <row r="371" spans="1:3">
      <c r="A371" s="12">
        <v>1030219</v>
      </c>
      <c r="B371" s="5" t="s">
        <v>881</v>
      </c>
      <c r="C371" s="22">
        <v>0</v>
      </c>
    </row>
    <row r="372" spans="1:3">
      <c r="A372" s="12">
        <v>1030220</v>
      </c>
      <c r="B372" s="5" t="s">
        <v>882</v>
      </c>
      <c r="C372" s="22">
        <v>0</v>
      </c>
    </row>
    <row r="373" spans="1:3">
      <c r="A373" s="12">
        <v>1030222</v>
      </c>
      <c r="B373" s="5" t="s">
        <v>412</v>
      </c>
      <c r="C373" s="22">
        <v>2151</v>
      </c>
    </row>
    <row r="374" spans="1:3">
      <c r="A374" s="12">
        <v>1030223</v>
      </c>
      <c r="B374" s="5" t="s">
        <v>413</v>
      </c>
      <c r="C374" s="22">
        <v>95</v>
      </c>
    </row>
    <row r="375" spans="1:3">
      <c r="A375" s="12">
        <v>1030224</v>
      </c>
      <c r="B375" s="5" t="s">
        <v>883</v>
      </c>
      <c r="C375" s="22">
        <v>0</v>
      </c>
    </row>
    <row r="376" spans="1:3">
      <c r="A376" s="12">
        <v>1030299</v>
      </c>
      <c r="B376" s="5" t="s">
        <v>414</v>
      </c>
      <c r="C376" s="22">
        <v>12</v>
      </c>
    </row>
    <row r="377" spans="1:3">
      <c r="A377" s="12">
        <v>103029901</v>
      </c>
      <c r="B377" s="5" t="s">
        <v>415</v>
      </c>
      <c r="C377" s="22">
        <v>12</v>
      </c>
    </row>
    <row r="378" spans="1:3">
      <c r="A378" s="12">
        <v>103029999</v>
      </c>
      <c r="B378" s="5" t="s">
        <v>884</v>
      </c>
      <c r="C378" s="22">
        <v>0</v>
      </c>
    </row>
    <row r="379" spans="1:3">
      <c r="A379" s="12">
        <v>10304</v>
      </c>
      <c r="B379" s="5" t="s">
        <v>416</v>
      </c>
      <c r="C379" s="22">
        <v>1330</v>
      </c>
    </row>
    <row r="380" spans="1:3">
      <c r="A380" s="12">
        <v>1030401</v>
      </c>
      <c r="B380" s="5" t="s">
        <v>417</v>
      </c>
      <c r="C380" s="22">
        <v>28</v>
      </c>
    </row>
    <row r="381" spans="1:3">
      <c r="A381" s="12">
        <v>103040101</v>
      </c>
      <c r="B381" s="5" t="s">
        <v>885</v>
      </c>
      <c r="C381" s="22">
        <v>0</v>
      </c>
    </row>
    <row r="382" spans="1:3">
      <c r="A382" s="12">
        <v>103040102</v>
      </c>
      <c r="B382" s="5" t="s">
        <v>886</v>
      </c>
      <c r="C382" s="22">
        <v>0</v>
      </c>
    </row>
    <row r="383" spans="1:3">
      <c r="A383" s="12">
        <v>103040103</v>
      </c>
      <c r="B383" s="5" t="s">
        <v>887</v>
      </c>
      <c r="C383" s="22">
        <v>0</v>
      </c>
    </row>
    <row r="384" spans="1:3">
      <c r="A384" s="12">
        <v>103040104</v>
      </c>
      <c r="B384" s="5" t="s">
        <v>888</v>
      </c>
      <c r="C384" s="22">
        <v>0</v>
      </c>
    </row>
    <row r="385" spans="1:3">
      <c r="A385" s="12">
        <v>103040109</v>
      </c>
      <c r="B385" s="5" t="s">
        <v>889</v>
      </c>
      <c r="C385" s="22">
        <v>0</v>
      </c>
    </row>
    <row r="386" spans="1:3">
      <c r="A386" s="12">
        <v>103040110</v>
      </c>
      <c r="B386" s="5" t="s">
        <v>418</v>
      </c>
      <c r="C386" s="22">
        <v>4</v>
      </c>
    </row>
    <row r="387" spans="1:3">
      <c r="A387" s="12">
        <v>103040111</v>
      </c>
      <c r="B387" s="5" t="s">
        <v>419</v>
      </c>
      <c r="C387" s="22">
        <v>18</v>
      </c>
    </row>
    <row r="388" spans="1:3">
      <c r="A388" s="12">
        <v>103040112</v>
      </c>
      <c r="B388" s="5" t="s">
        <v>420</v>
      </c>
      <c r="C388" s="22">
        <v>3</v>
      </c>
    </row>
    <row r="389" spans="1:3">
      <c r="A389" s="12">
        <v>103040113</v>
      </c>
      <c r="B389" s="5" t="s">
        <v>421</v>
      </c>
      <c r="C389" s="22">
        <v>1</v>
      </c>
    </row>
    <row r="390" spans="1:3">
      <c r="A390" s="12">
        <v>103040116</v>
      </c>
      <c r="B390" s="5" t="s">
        <v>422</v>
      </c>
      <c r="C390" s="22">
        <v>1</v>
      </c>
    </row>
    <row r="391" spans="1:3">
      <c r="A391" s="12">
        <v>103040117</v>
      </c>
      <c r="B391" s="5" t="s">
        <v>423</v>
      </c>
      <c r="C391" s="22">
        <v>1</v>
      </c>
    </row>
    <row r="392" spans="1:3">
      <c r="A392" s="12">
        <v>103040120</v>
      </c>
      <c r="B392" s="5" t="s">
        <v>890</v>
      </c>
      <c r="C392" s="22">
        <v>0</v>
      </c>
    </row>
    <row r="393" spans="1:3">
      <c r="A393" s="12">
        <v>103040121</v>
      </c>
      <c r="B393" s="5" t="s">
        <v>891</v>
      </c>
      <c r="C393" s="22">
        <v>0</v>
      </c>
    </row>
    <row r="394" spans="1:3">
      <c r="A394" s="12">
        <v>103040122</v>
      </c>
      <c r="B394" s="5" t="s">
        <v>892</v>
      </c>
      <c r="C394" s="22">
        <v>0</v>
      </c>
    </row>
    <row r="395" spans="1:3">
      <c r="A395" s="12">
        <v>103040123</v>
      </c>
      <c r="B395" s="5" t="s">
        <v>893</v>
      </c>
      <c r="C395" s="22">
        <v>0</v>
      </c>
    </row>
    <row r="396" spans="1:3">
      <c r="A396" s="12">
        <v>103040150</v>
      </c>
      <c r="B396" s="5" t="s">
        <v>894</v>
      </c>
      <c r="C396" s="22">
        <v>0</v>
      </c>
    </row>
    <row r="397" spans="1:3">
      <c r="A397" s="12">
        <v>1030402</v>
      </c>
      <c r="B397" s="5" t="s">
        <v>424</v>
      </c>
      <c r="C397" s="22">
        <v>0</v>
      </c>
    </row>
    <row r="398" spans="1:3">
      <c r="A398" s="12">
        <v>103040201</v>
      </c>
      <c r="B398" s="5" t="s">
        <v>425</v>
      </c>
      <c r="C398" s="22">
        <v>0</v>
      </c>
    </row>
    <row r="399" spans="1:3">
      <c r="A399" s="12">
        <v>103040202</v>
      </c>
      <c r="B399" s="5" t="s">
        <v>895</v>
      </c>
      <c r="C399" s="22">
        <v>0</v>
      </c>
    </row>
    <row r="400" spans="1:3">
      <c r="A400" s="12">
        <v>103040250</v>
      </c>
      <c r="B400" s="5" t="s">
        <v>896</v>
      </c>
      <c r="C400" s="22">
        <v>0</v>
      </c>
    </row>
    <row r="401" spans="1:3">
      <c r="A401" s="12">
        <v>1030403</v>
      </c>
      <c r="B401" s="5" t="s">
        <v>426</v>
      </c>
      <c r="C401" s="22">
        <v>61</v>
      </c>
    </row>
    <row r="402" spans="1:3">
      <c r="A402" s="12">
        <v>103040305</v>
      </c>
      <c r="B402" s="5" t="s">
        <v>897</v>
      </c>
      <c r="C402" s="22">
        <v>0</v>
      </c>
    </row>
    <row r="403" spans="1:3">
      <c r="A403" s="12">
        <v>103040350</v>
      </c>
      <c r="B403" s="5" t="s">
        <v>898</v>
      </c>
      <c r="C403" s="22">
        <v>61</v>
      </c>
    </row>
    <row r="404" spans="1:3">
      <c r="A404" s="12">
        <v>1030404</v>
      </c>
      <c r="B404" s="5" t="s">
        <v>899</v>
      </c>
      <c r="C404" s="22">
        <v>0</v>
      </c>
    </row>
    <row r="405" spans="1:3">
      <c r="A405" s="12">
        <v>103040402</v>
      </c>
      <c r="B405" s="5" t="s">
        <v>900</v>
      </c>
      <c r="C405" s="22">
        <v>0</v>
      </c>
    </row>
    <row r="406" spans="1:3">
      <c r="A406" s="12">
        <v>103040403</v>
      </c>
      <c r="B406" s="5" t="s">
        <v>901</v>
      </c>
      <c r="C406" s="22">
        <v>0</v>
      </c>
    </row>
    <row r="407" spans="1:3">
      <c r="A407" s="12">
        <v>103040404</v>
      </c>
      <c r="B407" s="5" t="s">
        <v>902</v>
      </c>
      <c r="C407" s="22">
        <v>0</v>
      </c>
    </row>
    <row r="408" spans="1:3">
      <c r="A408" s="12">
        <v>103040450</v>
      </c>
      <c r="B408" s="5" t="s">
        <v>903</v>
      </c>
      <c r="C408" s="22">
        <v>0</v>
      </c>
    </row>
    <row r="409" spans="1:3">
      <c r="A409" s="12">
        <v>1030406</v>
      </c>
      <c r="B409" s="5" t="s">
        <v>904</v>
      </c>
      <c r="C409" s="22">
        <v>0</v>
      </c>
    </row>
    <row r="410" spans="1:3">
      <c r="A410" s="12">
        <v>103040650</v>
      </c>
      <c r="B410" s="5" t="s">
        <v>905</v>
      </c>
      <c r="C410" s="22">
        <v>0</v>
      </c>
    </row>
    <row r="411" spans="1:3">
      <c r="A411" s="12">
        <v>1030407</v>
      </c>
      <c r="B411" s="5" t="s">
        <v>427</v>
      </c>
      <c r="C411" s="22">
        <v>1</v>
      </c>
    </row>
    <row r="412" spans="1:3">
      <c r="A412" s="12">
        <v>103040702</v>
      </c>
      <c r="B412" s="5" t="s">
        <v>906</v>
      </c>
      <c r="C412" s="22">
        <v>0</v>
      </c>
    </row>
    <row r="413" spans="1:3">
      <c r="A413" s="12">
        <v>103040750</v>
      </c>
      <c r="B413" s="5" t="s">
        <v>428</v>
      </c>
      <c r="C413" s="22">
        <v>1</v>
      </c>
    </row>
    <row r="414" spans="1:3">
      <c r="A414" s="12">
        <v>1030408</v>
      </c>
      <c r="B414" s="5" t="s">
        <v>907</v>
      </c>
      <c r="C414" s="22">
        <v>0</v>
      </c>
    </row>
    <row r="415" spans="1:3">
      <c r="A415" s="12">
        <v>103040850</v>
      </c>
      <c r="B415" s="5" t="s">
        <v>908</v>
      </c>
      <c r="C415" s="22">
        <v>0</v>
      </c>
    </row>
    <row r="416" spans="1:3">
      <c r="A416" s="12">
        <v>1030409</v>
      </c>
      <c r="B416" s="5" t="s">
        <v>909</v>
      </c>
      <c r="C416" s="22">
        <v>0</v>
      </c>
    </row>
    <row r="417" spans="1:3">
      <c r="A417" s="12">
        <v>103040950</v>
      </c>
      <c r="B417" s="5" t="s">
        <v>910</v>
      </c>
      <c r="C417" s="22">
        <v>0</v>
      </c>
    </row>
    <row r="418" spans="1:3">
      <c r="A418" s="12">
        <v>1030410</v>
      </c>
      <c r="B418" s="5" t="s">
        <v>911</v>
      </c>
      <c r="C418" s="22">
        <v>0</v>
      </c>
    </row>
    <row r="419" spans="1:3">
      <c r="A419" s="12">
        <v>103041001</v>
      </c>
      <c r="B419" s="5" t="s">
        <v>906</v>
      </c>
      <c r="C419" s="22">
        <v>0</v>
      </c>
    </row>
    <row r="420" spans="1:3">
      <c r="A420" s="12">
        <v>103041050</v>
      </c>
      <c r="B420" s="5" t="s">
        <v>912</v>
      </c>
      <c r="C420" s="22">
        <v>0</v>
      </c>
    </row>
    <row r="421" spans="1:3">
      <c r="A421" s="12">
        <v>1030413</v>
      </c>
      <c r="B421" s="5" t="s">
        <v>913</v>
      </c>
      <c r="C421" s="22">
        <v>0</v>
      </c>
    </row>
    <row r="422" spans="1:3">
      <c r="A422" s="12">
        <v>103041303</v>
      </c>
      <c r="B422" s="5" t="s">
        <v>914</v>
      </c>
      <c r="C422" s="22">
        <v>0</v>
      </c>
    </row>
    <row r="423" spans="1:3">
      <c r="A423" s="12">
        <v>103041350</v>
      </c>
      <c r="B423" s="5" t="s">
        <v>915</v>
      </c>
      <c r="C423" s="22">
        <v>0</v>
      </c>
    </row>
    <row r="424" spans="1:3">
      <c r="A424" s="12">
        <v>1030414</v>
      </c>
      <c r="B424" s="5" t="s">
        <v>916</v>
      </c>
      <c r="C424" s="22">
        <v>0</v>
      </c>
    </row>
    <row r="425" spans="1:3">
      <c r="A425" s="12">
        <v>103041403</v>
      </c>
      <c r="B425" s="5" t="s">
        <v>917</v>
      </c>
      <c r="C425" s="22">
        <v>0</v>
      </c>
    </row>
    <row r="426" spans="1:3">
      <c r="A426" s="12">
        <v>103041450</v>
      </c>
      <c r="B426" s="5" t="s">
        <v>918</v>
      </c>
      <c r="C426" s="22">
        <v>0</v>
      </c>
    </row>
    <row r="427" spans="1:3">
      <c r="A427" s="12">
        <v>1030415</v>
      </c>
      <c r="B427" s="5" t="s">
        <v>919</v>
      </c>
      <c r="C427" s="22">
        <v>0</v>
      </c>
    </row>
    <row r="428" spans="1:3">
      <c r="A428" s="12">
        <v>103041550</v>
      </c>
      <c r="B428" s="5" t="s">
        <v>920</v>
      </c>
      <c r="C428" s="22">
        <v>0</v>
      </c>
    </row>
    <row r="429" spans="1:3">
      <c r="A429" s="12">
        <v>1030416</v>
      </c>
      <c r="B429" s="5" t="s">
        <v>921</v>
      </c>
      <c r="C429" s="22">
        <v>0</v>
      </c>
    </row>
    <row r="430" spans="1:3">
      <c r="A430" s="12">
        <v>103041601</v>
      </c>
      <c r="B430" s="5" t="s">
        <v>922</v>
      </c>
      <c r="C430" s="22">
        <v>0</v>
      </c>
    </row>
    <row r="431" spans="1:3">
      <c r="A431" s="12">
        <v>103041602</v>
      </c>
      <c r="B431" s="5" t="s">
        <v>923</v>
      </c>
      <c r="C431" s="22">
        <v>0</v>
      </c>
    </row>
    <row r="432" spans="1:3">
      <c r="A432" s="12">
        <v>103041603</v>
      </c>
      <c r="B432" s="5" t="s">
        <v>924</v>
      </c>
      <c r="C432" s="22">
        <v>0</v>
      </c>
    </row>
    <row r="433" spans="1:3">
      <c r="A433" s="12">
        <v>103041604</v>
      </c>
      <c r="B433" s="5" t="s">
        <v>925</v>
      </c>
      <c r="C433" s="22">
        <v>0</v>
      </c>
    </row>
    <row r="434" spans="1:3">
      <c r="A434" s="12">
        <v>103041605</v>
      </c>
      <c r="B434" s="5" t="s">
        <v>926</v>
      </c>
      <c r="C434" s="22">
        <v>0</v>
      </c>
    </row>
    <row r="435" spans="1:3">
      <c r="A435" s="12">
        <v>103041607</v>
      </c>
      <c r="B435" s="5" t="s">
        <v>927</v>
      </c>
      <c r="C435" s="22">
        <v>0</v>
      </c>
    </row>
    <row r="436" spans="1:3">
      <c r="A436" s="12">
        <v>103041608</v>
      </c>
      <c r="B436" s="5" t="s">
        <v>906</v>
      </c>
      <c r="C436" s="22">
        <v>0</v>
      </c>
    </row>
    <row r="437" spans="1:3">
      <c r="A437" s="12">
        <v>103041616</v>
      </c>
      <c r="B437" s="5" t="s">
        <v>928</v>
      </c>
      <c r="C437" s="22">
        <v>0</v>
      </c>
    </row>
    <row r="438" spans="1:3">
      <c r="A438" s="12">
        <v>103041617</v>
      </c>
      <c r="B438" s="5" t="s">
        <v>929</v>
      </c>
      <c r="C438" s="22">
        <v>0</v>
      </c>
    </row>
    <row r="439" spans="1:3">
      <c r="A439" s="12">
        <v>103041650</v>
      </c>
      <c r="B439" s="5" t="s">
        <v>930</v>
      </c>
      <c r="C439" s="22">
        <v>0</v>
      </c>
    </row>
    <row r="440" spans="1:3">
      <c r="A440" s="12">
        <v>1030417</v>
      </c>
      <c r="B440" s="5" t="s">
        <v>931</v>
      </c>
      <c r="C440" s="22">
        <v>0</v>
      </c>
    </row>
    <row r="441" spans="1:3">
      <c r="A441" s="12">
        <v>103041704</v>
      </c>
      <c r="B441" s="5" t="s">
        <v>906</v>
      </c>
      <c r="C441" s="22">
        <v>0</v>
      </c>
    </row>
    <row r="442" spans="1:3">
      <c r="A442" s="12">
        <v>103041750</v>
      </c>
      <c r="B442" s="5" t="s">
        <v>932</v>
      </c>
      <c r="C442" s="22">
        <v>0</v>
      </c>
    </row>
    <row r="443" spans="1:3">
      <c r="A443" s="12">
        <v>1030418</v>
      </c>
      <c r="B443" s="5" t="s">
        <v>933</v>
      </c>
      <c r="C443" s="22">
        <v>0</v>
      </c>
    </row>
    <row r="444" spans="1:3">
      <c r="A444" s="12">
        <v>103041850</v>
      </c>
      <c r="B444" s="5" t="s">
        <v>934</v>
      </c>
      <c r="C444" s="22">
        <v>0</v>
      </c>
    </row>
    <row r="445" spans="1:3">
      <c r="A445" s="12">
        <v>1030419</v>
      </c>
      <c r="B445" s="5" t="s">
        <v>935</v>
      </c>
      <c r="C445" s="22">
        <v>0</v>
      </c>
    </row>
    <row r="446" spans="1:3">
      <c r="A446" s="12">
        <v>103041950</v>
      </c>
      <c r="B446" s="5" t="s">
        <v>936</v>
      </c>
      <c r="C446" s="22">
        <v>0</v>
      </c>
    </row>
    <row r="447" spans="1:3">
      <c r="A447" s="12">
        <v>1030420</v>
      </c>
      <c r="B447" s="5" t="s">
        <v>937</v>
      </c>
      <c r="C447" s="22">
        <v>0</v>
      </c>
    </row>
    <row r="448" spans="1:3">
      <c r="A448" s="12">
        <v>103042050</v>
      </c>
      <c r="B448" s="5" t="s">
        <v>938</v>
      </c>
      <c r="C448" s="22">
        <v>0</v>
      </c>
    </row>
    <row r="449" spans="1:3">
      <c r="A449" s="12">
        <v>1030422</v>
      </c>
      <c r="B449" s="5" t="s">
        <v>939</v>
      </c>
      <c r="C449" s="22">
        <v>0</v>
      </c>
    </row>
    <row r="450" spans="1:3">
      <c r="A450" s="12">
        <v>103042250</v>
      </c>
      <c r="B450" s="5" t="s">
        <v>940</v>
      </c>
      <c r="C450" s="22">
        <v>0</v>
      </c>
    </row>
    <row r="451" spans="1:3">
      <c r="A451" s="12">
        <v>1030423</v>
      </c>
      <c r="B451" s="5" t="s">
        <v>941</v>
      </c>
      <c r="C451" s="22">
        <v>0</v>
      </c>
    </row>
    <row r="452" spans="1:3">
      <c r="A452" s="12">
        <v>103042350</v>
      </c>
      <c r="B452" s="5" t="s">
        <v>942</v>
      </c>
      <c r="C452" s="22">
        <v>0</v>
      </c>
    </row>
    <row r="453" spans="1:3">
      <c r="A453" s="12">
        <v>1030424</v>
      </c>
      <c r="B453" s="5" t="s">
        <v>430</v>
      </c>
      <c r="C453" s="22">
        <v>1078</v>
      </c>
    </row>
    <row r="454" spans="1:3">
      <c r="A454" s="12">
        <v>103042401</v>
      </c>
      <c r="B454" s="5" t="s">
        <v>431</v>
      </c>
      <c r="C454" s="22">
        <v>1078</v>
      </c>
    </row>
    <row r="455" spans="1:3">
      <c r="A455" s="12">
        <v>103042450</v>
      </c>
      <c r="B455" s="5" t="s">
        <v>943</v>
      </c>
      <c r="C455" s="22">
        <v>0</v>
      </c>
    </row>
    <row r="456" spans="1:3">
      <c r="A456" s="12">
        <v>1030425</v>
      </c>
      <c r="B456" s="5" t="s">
        <v>944</v>
      </c>
      <c r="C456" s="22">
        <v>0</v>
      </c>
    </row>
    <row r="457" spans="1:3">
      <c r="A457" s="12">
        <v>103042502</v>
      </c>
      <c r="B457" s="5" t="s">
        <v>945</v>
      </c>
      <c r="C457" s="22">
        <v>0</v>
      </c>
    </row>
    <row r="458" spans="1:3">
      <c r="A458" s="12">
        <v>103042507</v>
      </c>
      <c r="B458" s="5" t="s">
        <v>946</v>
      </c>
      <c r="C458" s="22">
        <v>0</v>
      </c>
    </row>
    <row r="459" spans="1:3">
      <c r="A459" s="12">
        <v>103042508</v>
      </c>
      <c r="B459" s="5" t="s">
        <v>947</v>
      </c>
      <c r="C459" s="22">
        <v>0</v>
      </c>
    </row>
    <row r="460" spans="1:3">
      <c r="A460" s="12">
        <v>103042550</v>
      </c>
      <c r="B460" s="5" t="s">
        <v>948</v>
      </c>
      <c r="C460" s="22">
        <v>0</v>
      </c>
    </row>
    <row r="461" spans="1:3">
      <c r="A461" s="12">
        <v>1030426</v>
      </c>
      <c r="B461" s="5" t="s">
        <v>949</v>
      </c>
      <c r="C461" s="22">
        <v>0</v>
      </c>
    </row>
    <row r="462" spans="1:3">
      <c r="A462" s="12">
        <v>103042650</v>
      </c>
      <c r="B462" s="5" t="s">
        <v>950</v>
      </c>
      <c r="C462" s="22">
        <v>0</v>
      </c>
    </row>
    <row r="463" spans="1:3">
      <c r="A463" s="12">
        <v>1030427</v>
      </c>
      <c r="B463" s="5" t="s">
        <v>951</v>
      </c>
      <c r="C463" s="22">
        <v>0</v>
      </c>
    </row>
    <row r="464" spans="1:3">
      <c r="A464" s="12">
        <v>103042707</v>
      </c>
      <c r="B464" s="5" t="s">
        <v>952</v>
      </c>
      <c r="C464" s="22">
        <v>0</v>
      </c>
    </row>
    <row r="465" spans="1:3">
      <c r="A465" s="12">
        <v>103042750</v>
      </c>
      <c r="B465" s="5" t="s">
        <v>953</v>
      </c>
      <c r="C465" s="22">
        <v>0</v>
      </c>
    </row>
    <row r="466" spans="1:3">
      <c r="A466" s="12">
        <v>103042751</v>
      </c>
      <c r="B466" s="5" t="s">
        <v>954</v>
      </c>
      <c r="C466" s="22">
        <v>0</v>
      </c>
    </row>
    <row r="467" spans="1:3">
      <c r="A467" s="12">
        <v>103042752</v>
      </c>
      <c r="B467" s="5" t="s">
        <v>955</v>
      </c>
      <c r="C467" s="22">
        <v>0</v>
      </c>
    </row>
    <row r="468" spans="1:3">
      <c r="A468" s="12">
        <v>1030428</v>
      </c>
      <c r="B468" s="5" t="s">
        <v>916</v>
      </c>
      <c r="C468" s="22">
        <v>0</v>
      </c>
    </row>
    <row r="469" spans="1:3">
      <c r="A469" s="12">
        <v>103042850</v>
      </c>
      <c r="B469" s="5" t="s">
        <v>956</v>
      </c>
      <c r="C469" s="22">
        <v>0</v>
      </c>
    </row>
    <row r="470" spans="1:3">
      <c r="A470" s="12">
        <v>1030429</v>
      </c>
      <c r="B470" s="5" t="s">
        <v>957</v>
      </c>
      <c r="C470" s="22">
        <v>0</v>
      </c>
    </row>
    <row r="471" spans="1:3">
      <c r="A471" s="12">
        <v>103042907</v>
      </c>
      <c r="B471" s="5" t="s">
        <v>958</v>
      </c>
      <c r="C471" s="22">
        <v>0</v>
      </c>
    </row>
    <row r="472" spans="1:3">
      <c r="A472" s="12">
        <v>103042908</v>
      </c>
      <c r="B472" s="5" t="s">
        <v>959</v>
      </c>
      <c r="C472" s="22">
        <v>0</v>
      </c>
    </row>
    <row r="473" spans="1:3">
      <c r="A473" s="12">
        <v>103042950</v>
      </c>
      <c r="B473" s="5" t="s">
        <v>960</v>
      </c>
      <c r="C473" s="22">
        <v>0</v>
      </c>
    </row>
    <row r="474" spans="1:3">
      <c r="A474" s="12">
        <v>1030430</v>
      </c>
      <c r="B474" s="5" t="s">
        <v>961</v>
      </c>
      <c r="C474" s="22">
        <v>0</v>
      </c>
    </row>
    <row r="475" spans="1:3">
      <c r="A475" s="12">
        <v>103043050</v>
      </c>
      <c r="B475" s="5" t="s">
        <v>962</v>
      </c>
      <c r="C475" s="22">
        <v>0</v>
      </c>
    </row>
    <row r="476" spans="1:3">
      <c r="A476" s="12">
        <v>1030431</v>
      </c>
      <c r="B476" s="5" t="s">
        <v>963</v>
      </c>
      <c r="C476" s="22">
        <v>0</v>
      </c>
    </row>
    <row r="477" spans="1:3">
      <c r="A477" s="12">
        <v>103043101</v>
      </c>
      <c r="B477" s="5" t="s">
        <v>964</v>
      </c>
      <c r="C477" s="22">
        <v>0</v>
      </c>
    </row>
    <row r="478" spans="1:3">
      <c r="A478" s="12">
        <v>103043150</v>
      </c>
      <c r="B478" s="5" t="s">
        <v>965</v>
      </c>
      <c r="C478" s="22">
        <v>0</v>
      </c>
    </row>
    <row r="479" spans="1:3">
      <c r="A479" s="12">
        <v>1030432</v>
      </c>
      <c r="B479" s="5" t="s">
        <v>966</v>
      </c>
      <c r="C479" s="22">
        <v>73</v>
      </c>
    </row>
    <row r="480" spans="1:3">
      <c r="A480" s="12">
        <v>103043204</v>
      </c>
      <c r="B480" s="5" t="s">
        <v>967</v>
      </c>
      <c r="C480" s="22">
        <v>0</v>
      </c>
    </row>
    <row r="481" spans="1:3">
      <c r="A481" s="12">
        <v>103043205</v>
      </c>
      <c r="B481" s="5" t="s">
        <v>968</v>
      </c>
      <c r="C481" s="22">
        <v>0</v>
      </c>
    </row>
    <row r="482" spans="1:3">
      <c r="A482" s="12">
        <v>103043208</v>
      </c>
      <c r="B482" s="5" t="s">
        <v>432</v>
      </c>
      <c r="C482" s="22">
        <v>44</v>
      </c>
    </row>
    <row r="483" spans="1:3">
      <c r="A483" s="12">
        <v>103043211</v>
      </c>
      <c r="B483" s="5" t="s">
        <v>969</v>
      </c>
      <c r="C483" s="22">
        <v>29</v>
      </c>
    </row>
    <row r="484" spans="1:3">
      <c r="A484" s="12">
        <v>103043250</v>
      </c>
      <c r="B484" s="5" t="s">
        <v>970</v>
      </c>
      <c r="C484" s="22">
        <v>0</v>
      </c>
    </row>
    <row r="485" spans="1:3">
      <c r="A485" s="12">
        <v>1030433</v>
      </c>
      <c r="B485" s="5" t="s">
        <v>433</v>
      </c>
      <c r="C485" s="22">
        <v>86</v>
      </c>
    </row>
    <row r="486" spans="1:3">
      <c r="A486" s="12">
        <v>103043306</v>
      </c>
      <c r="B486" s="5" t="s">
        <v>434</v>
      </c>
      <c r="C486" s="22">
        <v>4</v>
      </c>
    </row>
    <row r="487" spans="1:3">
      <c r="A487" s="12">
        <v>103043310</v>
      </c>
      <c r="B487" s="5" t="s">
        <v>906</v>
      </c>
      <c r="C487" s="22">
        <v>0</v>
      </c>
    </row>
    <row r="488" spans="1:3">
      <c r="A488" s="12">
        <v>103043311</v>
      </c>
      <c r="B488" s="5" t="s">
        <v>971</v>
      </c>
      <c r="C488" s="22">
        <v>0</v>
      </c>
    </row>
    <row r="489" spans="1:3">
      <c r="A489" s="12">
        <v>103043313</v>
      </c>
      <c r="B489" s="5" t="s">
        <v>972</v>
      </c>
      <c r="C489" s="22">
        <v>62</v>
      </c>
    </row>
    <row r="490" spans="1:3">
      <c r="A490" s="12">
        <v>103043350</v>
      </c>
      <c r="B490" s="5" t="s">
        <v>435</v>
      </c>
      <c r="C490" s="22">
        <v>20</v>
      </c>
    </row>
    <row r="491" spans="1:3">
      <c r="A491" s="12">
        <v>1030434</v>
      </c>
      <c r="B491" s="5" t="s">
        <v>973</v>
      </c>
      <c r="C491" s="22">
        <v>0</v>
      </c>
    </row>
    <row r="492" spans="1:3">
      <c r="A492" s="12">
        <v>103043401</v>
      </c>
      <c r="B492" s="5" t="s">
        <v>974</v>
      </c>
      <c r="C492" s="22">
        <v>0</v>
      </c>
    </row>
    <row r="493" spans="1:3">
      <c r="A493" s="12">
        <v>103043402</v>
      </c>
      <c r="B493" s="5" t="s">
        <v>975</v>
      </c>
      <c r="C493" s="22">
        <v>0</v>
      </c>
    </row>
    <row r="494" spans="1:3">
      <c r="A494" s="12">
        <v>103043403</v>
      </c>
      <c r="B494" s="5" t="s">
        <v>976</v>
      </c>
      <c r="C494" s="22">
        <v>0</v>
      </c>
    </row>
    <row r="495" spans="1:3">
      <c r="A495" s="12">
        <v>103043404</v>
      </c>
      <c r="B495" s="5" t="s">
        <v>977</v>
      </c>
      <c r="C495" s="22">
        <v>0</v>
      </c>
    </row>
    <row r="496" spans="1:3">
      <c r="A496" s="12">
        <v>103043450</v>
      </c>
      <c r="B496" s="5" t="s">
        <v>978</v>
      </c>
      <c r="C496" s="22">
        <v>0</v>
      </c>
    </row>
    <row r="497" spans="1:3">
      <c r="A497" s="12">
        <v>1030435</v>
      </c>
      <c r="B497" s="5" t="s">
        <v>979</v>
      </c>
      <c r="C497" s="22">
        <v>0</v>
      </c>
    </row>
    <row r="498" spans="1:3">
      <c r="A498" s="12">
        <v>103043506</v>
      </c>
      <c r="B498" s="5" t="s">
        <v>906</v>
      </c>
      <c r="C498" s="22">
        <v>0</v>
      </c>
    </row>
    <row r="499" spans="1:3">
      <c r="A499" s="12">
        <v>103043550</v>
      </c>
      <c r="B499" s="5" t="s">
        <v>980</v>
      </c>
      <c r="C499" s="22">
        <v>0</v>
      </c>
    </row>
    <row r="500" spans="1:3">
      <c r="A500" s="12">
        <v>1030436</v>
      </c>
      <c r="B500" s="5" t="s">
        <v>981</v>
      </c>
      <c r="C500" s="22">
        <v>0</v>
      </c>
    </row>
    <row r="501" spans="1:3">
      <c r="A501" s="12">
        <v>103043604</v>
      </c>
      <c r="B501" s="5" t="s">
        <v>982</v>
      </c>
      <c r="C501" s="22">
        <v>0</v>
      </c>
    </row>
    <row r="502" spans="1:3">
      <c r="A502" s="12">
        <v>103043650</v>
      </c>
      <c r="B502" s="5" t="s">
        <v>983</v>
      </c>
      <c r="C502" s="22">
        <v>0</v>
      </c>
    </row>
    <row r="503" spans="1:3">
      <c r="A503" s="12">
        <v>1030437</v>
      </c>
      <c r="B503" s="5" t="s">
        <v>984</v>
      </c>
      <c r="C503" s="22">
        <v>0</v>
      </c>
    </row>
    <row r="504" spans="1:3">
      <c r="A504" s="12">
        <v>103043701</v>
      </c>
      <c r="B504" s="5" t="s">
        <v>985</v>
      </c>
      <c r="C504" s="22">
        <v>0</v>
      </c>
    </row>
    <row r="505" spans="1:3">
      <c r="A505" s="12">
        <v>103043750</v>
      </c>
      <c r="B505" s="5" t="s">
        <v>986</v>
      </c>
      <c r="C505" s="22">
        <v>0</v>
      </c>
    </row>
    <row r="506" spans="1:3">
      <c r="A506" s="12">
        <v>1030438</v>
      </c>
      <c r="B506" s="5" t="s">
        <v>987</v>
      </c>
      <c r="C506" s="22">
        <v>0</v>
      </c>
    </row>
    <row r="507" spans="1:3">
      <c r="A507" s="12">
        <v>103043850</v>
      </c>
      <c r="B507" s="5" t="s">
        <v>988</v>
      </c>
      <c r="C507" s="22">
        <v>0</v>
      </c>
    </row>
    <row r="508" spans="1:3">
      <c r="A508" s="12">
        <v>1030440</v>
      </c>
      <c r="B508" s="5" t="s">
        <v>989</v>
      </c>
      <c r="C508" s="22">
        <v>0</v>
      </c>
    </row>
    <row r="509" spans="1:3">
      <c r="A509" s="12">
        <v>103044001</v>
      </c>
      <c r="B509" s="5" t="s">
        <v>906</v>
      </c>
      <c r="C509" s="22">
        <v>0</v>
      </c>
    </row>
    <row r="510" spans="1:3">
      <c r="A510" s="12">
        <v>103044050</v>
      </c>
      <c r="B510" s="5" t="s">
        <v>990</v>
      </c>
      <c r="C510" s="22">
        <v>0</v>
      </c>
    </row>
    <row r="511" spans="1:3">
      <c r="A511" s="12">
        <v>1030442</v>
      </c>
      <c r="B511" s="5" t="s">
        <v>991</v>
      </c>
      <c r="C511" s="22">
        <v>0</v>
      </c>
    </row>
    <row r="512" spans="1:3">
      <c r="A512" s="12">
        <v>103044203</v>
      </c>
      <c r="B512" s="5" t="s">
        <v>906</v>
      </c>
      <c r="C512" s="22">
        <v>0</v>
      </c>
    </row>
    <row r="513" spans="1:3">
      <c r="A513" s="12">
        <v>103044208</v>
      </c>
      <c r="B513" s="5" t="s">
        <v>992</v>
      </c>
      <c r="C513" s="22">
        <v>0</v>
      </c>
    </row>
    <row r="514" spans="1:3">
      <c r="A514" s="12">
        <v>103044209</v>
      </c>
      <c r="B514" s="5" t="s">
        <v>993</v>
      </c>
      <c r="C514" s="22">
        <v>0</v>
      </c>
    </row>
    <row r="515" spans="1:3">
      <c r="A515" s="12">
        <v>103044220</v>
      </c>
      <c r="B515" s="5" t="s">
        <v>994</v>
      </c>
      <c r="C515" s="22">
        <v>0</v>
      </c>
    </row>
    <row r="516" spans="1:3">
      <c r="A516" s="12">
        <v>103044221</v>
      </c>
      <c r="B516" s="5" t="s">
        <v>995</v>
      </c>
      <c r="C516" s="22">
        <v>0</v>
      </c>
    </row>
    <row r="517" spans="1:3">
      <c r="A517" s="12">
        <v>103044250</v>
      </c>
      <c r="B517" s="5" t="s">
        <v>996</v>
      </c>
      <c r="C517" s="22">
        <v>0</v>
      </c>
    </row>
    <row r="518" spans="1:3">
      <c r="A518" s="12">
        <v>1030443</v>
      </c>
      <c r="B518" s="5" t="s">
        <v>997</v>
      </c>
      <c r="C518" s="22">
        <v>0</v>
      </c>
    </row>
    <row r="519" spans="1:3">
      <c r="A519" s="12">
        <v>103044306</v>
      </c>
      <c r="B519" s="5" t="s">
        <v>906</v>
      </c>
      <c r="C519" s="22">
        <v>0</v>
      </c>
    </row>
    <row r="520" spans="1:3">
      <c r="A520" s="12">
        <v>103044307</v>
      </c>
      <c r="B520" s="5" t="s">
        <v>998</v>
      </c>
      <c r="C520" s="22">
        <v>0</v>
      </c>
    </row>
    <row r="521" spans="1:3">
      <c r="A521" s="12">
        <v>103044308</v>
      </c>
      <c r="B521" s="5" t="s">
        <v>999</v>
      </c>
      <c r="C521" s="22">
        <v>0</v>
      </c>
    </row>
    <row r="522" spans="1:3">
      <c r="A522" s="12">
        <v>103044350</v>
      </c>
      <c r="B522" s="5" t="s">
        <v>1000</v>
      </c>
      <c r="C522" s="22">
        <v>0</v>
      </c>
    </row>
    <row r="523" spans="1:3">
      <c r="A523" s="12">
        <v>1030444</v>
      </c>
      <c r="B523" s="5" t="s">
        <v>1001</v>
      </c>
      <c r="C523" s="22">
        <v>0</v>
      </c>
    </row>
    <row r="524" spans="1:3">
      <c r="A524" s="12">
        <v>103044414</v>
      </c>
      <c r="B524" s="5" t="s">
        <v>1002</v>
      </c>
      <c r="C524" s="22">
        <v>0</v>
      </c>
    </row>
    <row r="525" spans="1:3">
      <c r="A525" s="12">
        <v>103044416</v>
      </c>
      <c r="B525" s="5" t="s">
        <v>1003</v>
      </c>
      <c r="C525" s="22">
        <v>0</v>
      </c>
    </row>
    <row r="526" spans="1:3">
      <c r="A526" s="12">
        <v>103044433</v>
      </c>
      <c r="B526" s="5" t="s">
        <v>1004</v>
      </c>
      <c r="C526" s="22">
        <v>0</v>
      </c>
    </row>
    <row r="527" spans="1:3">
      <c r="A527" s="12">
        <v>103044434</v>
      </c>
      <c r="B527" s="5" t="s">
        <v>1005</v>
      </c>
      <c r="C527" s="22">
        <v>0</v>
      </c>
    </row>
    <row r="528" spans="1:3">
      <c r="A528" s="12">
        <v>103044435</v>
      </c>
      <c r="B528" s="5" t="s">
        <v>1006</v>
      </c>
      <c r="C528" s="22">
        <v>0</v>
      </c>
    </row>
    <row r="529" spans="1:3">
      <c r="A529" s="12">
        <v>103044436</v>
      </c>
      <c r="B529" s="5" t="s">
        <v>1007</v>
      </c>
      <c r="C529" s="22">
        <v>0</v>
      </c>
    </row>
    <row r="530" spans="1:3">
      <c r="A530" s="12">
        <v>103044450</v>
      </c>
      <c r="B530" s="5" t="s">
        <v>1008</v>
      </c>
      <c r="C530" s="22">
        <v>0</v>
      </c>
    </row>
    <row r="531" spans="1:3">
      <c r="A531" s="12">
        <v>1030445</v>
      </c>
      <c r="B531" s="5" t="s">
        <v>1009</v>
      </c>
      <c r="C531" s="22">
        <v>0</v>
      </c>
    </row>
    <row r="532" spans="1:3">
      <c r="A532" s="12">
        <v>103044550</v>
      </c>
      <c r="B532" s="5" t="s">
        <v>1010</v>
      </c>
      <c r="C532" s="22">
        <v>0</v>
      </c>
    </row>
    <row r="533" spans="1:3">
      <c r="A533" s="12">
        <v>1030446</v>
      </c>
      <c r="B533" s="5" t="s">
        <v>436</v>
      </c>
      <c r="C533" s="22">
        <v>0</v>
      </c>
    </row>
    <row r="534" spans="1:3">
      <c r="A534" s="12">
        <v>103044608</v>
      </c>
      <c r="B534" s="5" t="s">
        <v>906</v>
      </c>
      <c r="C534" s="22">
        <v>0</v>
      </c>
    </row>
    <row r="535" spans="1:3">
      <c r="A535" s="12">
        <v>103044609</v>
      </c>
      <c r="B535" s="5" t="s">
        <v>437</v>
      </c>
      <c r="C535" s="22">
        <v>0</v>
      </c>
    </row>
    <row r="536" spans="1:3">
      <c r="A536" s="12">
        <v>103044650</v>
      </c>
      <c r="B536" s="5" t="s">
        <v>1011</v>
      </c>
      <c r="C536" s="22">
        <v>0</v>
      </c>
    </row>
    <row r="537" spans="1:3">
      <c r="A537" s="12">
        <v>1030447</v>
      </c>
      <c r="B537" s="5" t="s">
        <v>1012</v>
      </c>
      <c r="C537" s="22">
        <v>3</v>
      </c>
    </row>
    <row r="538" spans="1:3">
      <c r="A538" s="12">
        <v>103044709</v>
      </c>
      <c r="B538" s="5" t="s">
        <v>1013</v>
      </c>
      <c r="C538" s="22">
        <v>0</v>
      </c>
    </row>
    <row r="539" spans="1:3">
      <c r="A539" s="12">
        <v>103044712</v>
      </c>
      <c r="B539" s="5" t="s">
        <v>1014</v>
      </c>
      <c r="C539" s="22">
        <v>0</v>
      </c>
    </row>
    <row r="540" spans="1:3">
      <c r="A540" s="12">
        <v>103044713</v>
      </c>
      <c r="B540" s="5" t="s">
        <v>906</v>
      </c>
      <c r="C540" s="22">
        <v>0</v>
      </c>
    </row>
    <row r="541" spans="1:3">
      <c r="A541" s="12">
        <v>103044715</v>
      </c>
      <c r="B541" s="5" t="s">
        <v>1015</v>
      </c>
      <c r="C541" s="22">
        <v>0</v>
      </c>
    </row>
    <row r="542" spans="1:3">
      <c r="A542" s="12">
        <v>103044730</v>
      </c>
      <c r="B542" s="5" t="s">
        <v>1016</v>
      </c>
      <c r="C542" s="22">
        <v>0</v>
      </c>
    </row>
    <row r="543" spans="1:3">
      <c r="A543" s="12">
        <v>103044731</v>
      </c>
      <c r="B543" s="5" t="s">
        <v>1017</v>
      </c>
      <c r="C543" s="22">
        <v>0</v>
      </c>
    </row>
    <row r="544" spans="1:3">
      <c r="A544" s="12">
        <v>103044732</v>
      </c>
      <c r="B544" s="5" t="s">
        <v>429</v>
      </c>
      <c r="C544" s="22">
        <v>3</v>
      </c>
    </row>
    <row r="545" spans="1:3">
      <c r="A545" s="12">
        <v>103044750</v>
      </c>
      <c r="B545" s="5" t="s">
        <v>1018</v>
      </c>
      <c r="C545" s="22">
        <v>0</v>
      </c>
    </row>
    <row r="546" spans="1:3">
      <c r="A546" s="12">
        <v>1030448</v>
      </c>
      <c r="B546" s="5" t="s">
        <v>1019</v>
      </c>
      <c r="C546" s="22">
        <v>0</v>
      </c>
    </row>
    <row r="547" spans="1:3">
      <c r="A547" s="12">
        <v>103044801</v>
      </c>
      <c r="B547" s="5" t="s">
        <v>1020</v>
      </c>
      <c r="C547" s="22">
        <v>0</v>
      </c>
    </row>
    <row r="548" spans="1:3">
      <c r="A548" s="12">
        <v>103044802</v>
      </c>
      <c r="B548" s="5" t="s">
        <v>1021</v>
      </c>
      <c r="C548" s="22">
        <v>0</v>
      </c>
    </row>
    <row r="549" spans="1:3">
      <c r="A549" s="12">
        <v>103044850</v>
      </c>
      <c r="B549" s="5" t="s">
        <v>1022</v>
      </c>
      <c r="C549" s="22">
        <v>0</v>
      </c>
    </row>
    <row r="550" spans="1:3">
      <c r="A550" s="12">
        <v>1030449</v>
      </c>
      <c r="B550" s="5" t="s">
        <v>1023</v>
      </c>
      <c r="C550" s="22">
        <v>0</v>
      </c>
    </row>
    <row r="551" spans="1:3">
      <c r="A551" s="12">
        <v>103044907</v>
      </c>
      <c r="B551" s="5" t="s">
        <v>946</v>
      </c>
      <c r="C551" s="22">
        <v>0</v>
      </c>
    </row>
    <row r="552" spans="1:3">
      <c r="A552" s="12">
        <v>103044908</v>
      </c>
      <c r="B552" s="5" t="s">
        <v>1024</v>
      </c>
      <c r="C552" s="22">
        <v>0</v>
      </c>
    </row>
    <row r="553" spans="1:3">
      <c r="A553" s="12">
        <v>103044950</v>
      </c>
      <c r="B553" s="5" t="s">
        <v>1025</v>
      </c>
      <c r="C553" s="22">
        <v>0</v>
      </c>
    </row>
    <row r="554" spans="1:3">
      <c r="A554" s="12">
        <v>1030450</v>
      </c>
      <c r="B554" s="5" t="s">
        <v>1026</v>
      </c>
      <c r="C554" s="22">
        <v>0</v>
      </c>
    </row>
    <row r="555" spans="1:3">
      <c r="A555" s="12">
        <v>103045002</v>
      </c>
      <c r="B555" s="5" t="s">
        <v>1027</v>
      </c>
      <c r="C555" s="22">
        <v>0</v>
      </c>
    </row>
    <row r="556" spans="1:3">
      <c r="A556" s="12">
        <v>103045004</v>
      </c>
      <c r="B556" s="5" t="s">
        <v>1028</v>
      </c>
      <c r="C556" s="22">
        <v>0</v>
      </c>
    </row>
    <row r="557" spans="1:3">
      <c r="A557" s="12">
        <v>103045050</v>
      </c>
      <c r="B557" s="5" t="s">
        <v>1029</v>
      </c>
      <c r="C557" s="22">
        <v>0</v>
      </c>
    </row>
    <row r="558" spans="1:3">
      <c r="A558" s="12">
        <v>1030451</v>
      </c>
      <c r="B558" s="5" t="s">
        <v>1030</v>
      </c>
      <c r="C558" s="22">
        <v>0</v>
      </c>
    </row>
    <row r="559" spans="1:3">
      <c r="A559" s="12">
        <v>103045101</v>
      </c>
      <c r="B559" s="5" t="s">
        <v>1031</v>
      </c>
      <c r="C559" s="22">
        <v>0</v>
      </c>
    </row>
    <row r="560" spans="1:3">
      <c r="A560" s="12">
        <v>103045102</v>
      </c>
      <c r="B560" s="5" t="s">
        <v>1032</v>
      </c>
      <c r="C560" s="22">
        <v>0</v>
      </c>
    </row>
    <row r="561" spans="1:3">
      <c r="A561" s="12">
        <v>103045103</v>
      </c>
      <c r="B561" s="5" t="s">
        <v>1033</v>
      </c>
      <c r="C561" s="22">
        <v>0</v>
      </c>
    </row>
    <row r="562" spans="1:3">
      <c r="A562" s="12">
        <v>103045150</v>
      </c>
      <c r="B562" s="5" t="s">
        <v>1034</v>
      </c>
      <c r="C562" s="22">
        <v>0</v>
      </c>
    </row>
    <row r="563" spans="1:3">
      <c r="A563" s="12">
        <v>1030452</v>
      </c>
      <c r="B563" s="5" t="s">
        <v>1035</v>
      </c>
      <c r="C563" s="22">
        <v>0</v>
      </c>
    </row>
    <row r="564" spans="1:3">
      <c r="A564" s="12">
        <v>103045201</v>
      </c>
      <c r="B564" s="5" t="s">
        <v>1036</v>
      </c>
      <c r="C564" s="22">
        <v>0</v>
      </c>
    </row>
    <row r="565" spans="1:3">
      <c r="A565" s="12">
        <v>103045202</v>
      </c>
      <c r="B565" s="5" t="s">
        <v>1037</v>
      </c>
      <c r="C565" s="22">
        <v>0</v>
      </c>
    </row>
    <row r="566" spans="1:3">
      <c r="A566" s="12">
        <v>103045250</v>
      </c>
      <c r="B566" s="5" t="s">
        <v>1038</v>
      </c>
      <c r="C566" s="22">
        <v>0</v>
      </c>
    </row>
    <row r="567" spans="1:3">
      <c r="A567" s="12">
        <v>1030453</v>
      </c>
      <c r="B567" s="5" t="s">
        <v>1039</v>
      </c>
      <c r="C567" s="22">
        <v>0</v>
      </c>
    </row>
    <row r="568" spans="1:3">
      <c r="A568" s="12">
        <v>103045301</v>
      </c>
      <c r="B568" s="5" t="s">
        <v>1040</v>
      </c>
      <c r="C568" s="22">
        <v>0</v>
      </c>
    </row>
    <row r="569" spans="1:3">
      <c r="A569" s="12">
        <v>103045302</v>
      </c>
      <c r="B569" s="5" t="s">
        <v>906</v>
      </c>
      <c r="C569" s="22">
        <v>0</v>
      </c>
    </row>
    <row r="570" spans="1:3">
      <c r="A570" s="12">
        <v>103045350</v>
      </c>
      <c r="B570" s="5" t="s">
        <v>1041</v>
      </c>
      <c r="C570" s="22">
        <v>0</v>
      </c>
    </row>
    <row r="571" spans="1:3">
      <c r="A571" s="12">
        <v>1030454</v>
      </c>
      <c r="B571" s="5" t="s">
        <v>1042</v>
      </c>
      <c r="C571" s="22">
        <v>0</v>
      </c>
    </row>
    <row r="572" spans="1:3">
      <c r="A572" s="12">
        <v>103045450</v>
      </c>
      <c r="B572" s="5" t="s">
        <v>1043</v>
      </c>
      <c r="C572" s="22">
        <v>0</v>
      </c>
    </row>
    <row r="573" spans="1:3">
      <c r="A573" s="12">
        <v>1030455</v>
      </c>
      <c r="B573" s="5" t="s">
        <v>1044</v>
      </c>
      <c r="C573" s="22">
        <v>0</v>
      </c>
    </row>
    <row r="574" spans="1:3">
      <c r="A574" s="12">
        <v>103045501</v>
      </c>
      <c r="B574" s="5" t="s">
        <v>1045</v>
      </c>
      <c r="C574" s="22">
        <v>0</v>
      </c>
    </row>
    <row r="575" spans="1:3">
      <c r="A575" s="12">
        <v>103045550</v>
      </c>
      <c r="B575" s="5" t="s">
        <v>1046</v>
      </c>
      <c r="C575" s="22">
        <v>0</v>
      </c>
    </row>
    <row r="576" spans="1:3">
      <c r="A576" s="12">
        <v>1030456</v>
      </c>
      <c r="B576" s="5" t="s">
        <v>1047</v>
      </c>
      <c r="C576" s="22">
        <v>0</v>
      </c>
    </row>
    <row r="577" spans="1:3">
      <c r="A577" s="12">
        <v>103045650</v>
      </c>
      <c r="B577" s="5" t="s">
        <v>1048</v>
      </c>
      <c r="C577" s="22">
        <v>0</v>
      </c>
    </row>
    <row r="578" spans="1:3">
      <c r="A578" s="12">
        <v>1030457</v>
      </c>
      <c r="B578" s="5" t="s">
        <v>1049</v>
      </c>
      <c r="C578" s="22">
        <v>0</v>
      </c>
    </row>
    <row r="579" spans="1:3">
      <c r="A579" s="12">
        <v>103045750</v>
      </c>
      <c r="B579" s="5" t="s">
        <v>1050</v>
      </c>
      <c r="C579" s="22">
        <v>0</v>
      </c>
    </row>
    <row r="580" spans="1:3">
      <c r="A580" s="12">
        <v>1030458</v>
      </c>
      <c r="B580" s="5" t="s">
        <v>1051</v>
      </c>
      <c r="C580" s="22">
        <v>0</v>
      </c>
    </row>
    <row r="581" spans="1:3">
      <c r="A581" s="12">
        <v>103045802</v>
      </c>
      <c r="B581" s="5" t="s">
        <v>946</v>
      </c>
      <c r="C581" s="22">
        <v>0</v>
      </c>
    </row>
    <row r="582" spans="1:3">
      <c r="A582" s="12">
        <v>103045803</v>
      </c>
      <c r="B582" s="5" t="s">
        <v>1052</v>
      </c>
      <c r="C582" s="22">
        <v>0</v>
      </c>
    </row>
    <row r="583" spans="1:3">
      <c r="A583" s="12">
        <v>103045850</v>
      </c>
      <c r="B583" s="5" t="s">
        <v>1053</v>
      </c>
      <c r="C583" s="22">
        <v>0</v>
      </c>
    </row>
    <row r="584" spans="1:3">
      <c r="A584" s="12">
        <v>1030459</v>
      </c>
      <c r="B584" s="5" t="s">
        <v>1054</v>
      </c>
      <c r="C584" s="22">
        <v>0</v>
      </c>
    </row>
    <row r="585" spans="1:3">
      <c r="A585" s="12">
        <v>103045901</v>
      </c>
      <c r="B585" s="5" t="s">
        <v>917</v>
      </c>
      <c r="C585" s="22">
        <v>0</v>
      </c>
    </row>
    <row r="586" spans="1:3">
      <c r="A586" s="12">
        <v>103045950</v>
      </c>
      <c r="B586" s="5" t="s">
        <v>1055</v>
      </c>
      <c r="C586" s="22">
        <v>0</v>
      </c>
    </row>
    <row r="587" spans="1:3">
      <c r="A587" s="12">
        <v>1030460</v>
      </c>
      <c r="B587" s="5" t="s">
        <v>1056</v>
      </c>
      <c r="C587" s="22">
        <v>0</v>
      </c>
    </row>
    <row r="588" spans="1:3">
      <c r="A588" s="12">
        <v>103046050</v>
      </c>
      <c r="B588" s="5" t="s">
        <v>1057</v>
      </c>
      <c r="C588" s="22">
        <v>0</v>
      </c>
    </row>
    <row r="589" spans="1:3">
      <c r="A589" s="12">
        <v>1030461</v>
      </c>
      <c r="B589" s="5" t="s">
        <v>1058</v>
      </c>
      <c r="C589" s="22">
        <v>0</v>
      </c>
    </row>
    <row r="590" spans="1:3">
      <c r="A590" s="12">
        <v>103046101</v>
      </c>
      <c r="B590" s="5" t="s">
        <v>906</v>
      </c>
      <c r="C590" s="22">
        <v>0</v>
      </c>
    </row>
    <row r="591" spans="1:3">
      <c r="A591" s="12">
        <v>103046150</v>
      </c>
      <c r="B591" s="5" t="s">
        <v>1059</v>
      </c>
      <c r="C591" s="22">
        <v>0</v>
      </c>
    </row>
    <row r="592" spans="1:3">
      <c r="A592" s="12">
        <v>1030499</v>
      </c>
      <c r="B592" s="5" t="s">
        <v>1060</v>
      </c>
      <c r="C592" s="22">
        <v>0</v>
      </c>
    </row>
    <row r="593" spans="1:3">
      <c r="A593" s="12">
        <v>103049950</v>
      </c>
      <c r="B593" s="5" t="s">
        <v>1061</v>
      </c>
      <c r="C593" s="22">
        <v>0</v>
      </c>
    </row>
    <row r="594" spans="1:3">
      <c r="A594" s="12">
        <v>10305</v>
      </c>
      <c r="B594" s="5" t="s">
        <v>438</v>
      </c>
      <c r="C594" s="22">
        <v>1514</v>
      </c>
    </row>
    <row r="595" spans="1:3">
      <c r="A595" s="12">
        <v>1030501</v>
      </c>
      <c r="B595" s="5" t="s">
        <v>439</v>
      </c>
      <c r="C595" s="22">
        <v>1514</v>
      </c>
    </row>
    <row r="596" spans="1:3">
      <c r="A596" s="12">
        <v>103050101</v>
      </c>
      <c r="B596" s="5" t="s">
        <v>440</v>
      </c>
      <c r="C596" s="22">
        <v>647</v>
      </c>
    </row>
    <row r="597" spans="1:3">
      <c r="A597" s="12">
        <v>103050102</v>
      </c>
      <c r="B597" s="5" t="s">
        <v>1062</v>
      </c>
      <c r="C597" s="22">
        <v>0</v>
      </c>
    </row>
    <row r="598" spans="1:3">
      <c r="A598" s="12">
        <v>103050103</v>
      </c>
      <c r="B598" s="5" t="s">
        <v>441</v>
      </c>
      <c r="C598" s="22">
        <v>1</v>
      </c>
    </row>
    <row r="599" spans="1:3">
      <c r="A599" s="12">
        <v>103050105</v>
      </c>
      <c r="B599" s="5" t="s">
        <v>1063</v>
      </c>
      <c r="C599" s="22">
        <v>0</v>
      </c>
    </row>
    <row r="600" spans="1:3">
      <c r="A600" s="12">
        <v>103050107</v>
      </c>
      <c r="B600" s="5" t="s">
        <v>442</v>
      </c>
      <c r="C600" s="22">
        <v>0</v>
      </c>
    </row>
    <row r="601" spans="1:3">
      <c r="A601" s="12">
        <v>103050108</v>
      </c>
      <c r="B601" s="5" t="s">
        <v>1064</v>
      </c>
      <c r="C601" s="22">
        <v>0</v>
      </c>
    </row>
    <row r="602" spans="1:3">
      <c r="A602" s="12">
        <v>103050109</v>
      </c>
      <c r="B602" s="5" t="s">
        <v>1065</v>
      </c>
      <c r="C602" s="22">
        <v>0</v>
      </c>
    </row>
    <row r="603" spans="1:3">
      <c r="A603" s="12">
        <v>103050110</v>
      </c>
      <c r="B603" s="5" t="s">
        <v>443</v>
      </c>
      <c r="C603" s="22">
        <v>1</v>
      </c>
    </row>
    <row r="604" spans="1:3">
      <c r="A604" s="12">
        <v>103050111</v>
      </c>
      <c r="B604" s="5" t="s">
        <v>444</v>
      </c>
      <c r="C604" s="22">
        <v>0</v>
      </c>
    </row>
    <row r="605" spans="1:3">
      <c r="A605" s="12">
        <v>103050112</v>
      </c>
      <c r="B605" s="5" t="s">
        <v>1066</v>
      </c>
      <c r="C605" s="22">
        <v>0</v>
      </c>
    </row>
    <row r="606" spans="1:3">
      <c r="A606" s="12">
        <v>103050113</v>
      </c>
      <c r="B606" s="5" t="s">
        <v>1067</v>
      </c>
      <c r="C606" s="22">
        <v>0</v>
      </c>
    </row>
    <row r="607" spans="1:3">
      <c r="A607" s="12">
        <v>103050114</v>
      </c>
      <c r="B607" s="5" t="s">
        <v>1068</v>
      </c>
      <c r="C607" s="22">
        <v>0</v>
      </c>
    </row>
    <row r="608" spans="1:3">
      <c r="A608" s="12">
        <v>103050115</v>
      </c>
      <c r="B608" s="5" t="s">
        <v>1069</v>
      </c>
      <c r="C608" s="22">
        <v>0</v>
      </c>
    </row>
    <row r="609" spans="1:3">
      <c r="A609" s="12">
        <v>103050116</v>
      </c>
      <c r="B609" s="5" t="s">
        <v>1070</v>
      </c>
      <c r="C609" s="22">
        <v>0</v>
      </c>
    </row>
    <row r="610" spans="1:3">
      <c r="A610" s="12">
        <v>103050117</v>
      </c>
      <c r="B610" s="5" t="s">
        <v>1071</v>
      </c>
      <c r="C610" s="22">
        <v>0</v>
      </c>
    </row>
    <row r="611" spans="1:3">
      <c r="A611" s="12">
        <v>103050118</v>
      </c>
      <c r="B611" s="5" t="s">
        <v>1072</v>
      </c>
      <c r="C611" s="22">
        <v>0</v>
      </c>
    </row>
    <row r="612" spans="1:3">
      <c r="A612" s="12">
        <v>103050119</v>
      </c>
      <c r="B612" s="5" t="s">
        <v>1073</v>
      </c>
      <c r="C612" s="22">
        <v>0</v>
      </c>
    </row>
    <row r="613" spans="1:3">
      <c r="A613" s="12">
        <v>103050120</v>
      </c>
      <c r="B613" s="5" t="s">
        <v>1074</v>
      </c>
      <c r="C613" s="22">
        <v>0</v>
      </c>
    </row>
    <row r="614" spans="1:3">
      <c r="A614" s="12">
        <v>103050121</v>
      </c>
      <c r="B614" s="5" t="s">
        <v>1075</v>
      </c>
      <c r="C614" s="22">
        <v>0</v>
      </c>
    </row>
    <row r="615" spans="1:3">
      <c r="A615" s="12">
        <v>103050122</v>
      </c>
      <c r="B615" s="5" t="s">
        <v>1076</v>
      </c>
      <c r="C615" s="22">
        <v>0</v>
      </c>
    </row>
    <row r="616" spans="1:3">
      <c r="A616" s="12">
        <v>103050123</v>
      </c>
      <c r="B616" s="5" t="s">
        <v>1077</v>
      </c>
      <c r="C616" s="22">
        <v>8</v>
      </c>
    </row>
    <row r="617" spans="1:3">
      <c r="A617" s="12">
        <v>103050199</v>
      </c>
      <c r="B617" s="5" t="s">
        <v>445</v>
      </c>
      <c r="C617" s="22">
        <v>857</v>
      </c>
    </row>
    <row r="618" spans="1:3">
      <c r="A618" s="12">
        <v>1030502</v>
      </c>
      <c r="B618" s="5" t="s">
        <v>1078</v>
      </c>
      <c r="C618" s="22">
        <v>0</v>
      </c>
    </row>
    <row r="619" spans="1:3">
      <c r="A619" s="12">
        <v>103050201</v>
      </c>
      <c r="B619" s="5" t="s">
        <v>1079</v>
      </c>
      <c r="C619" s="22">
        <v>0</v>
      </c>
    </row>
    <row r="620" spans="1:3">
      <c r="A620" s="12">
        <v>103050202</v>
      </c>
      <c r="B620" s="5" t="s">
        <v>1080</v>
      </c>
      <c r="C620" s="22">
        <v>0</v>
      </c>
    </row>
    <row r="621" spans="1:3">
      <c r="A621" s="12">
        <v>103050203</v>
      </c>
      <c r="B621" s="5" t="s">
        <v>1081</v>
      </c>
      <c r="C621" s="22">
        <v>0</v>
      </c>
    </row>
    <row r="622" spans="1:3">
      <c r="A622" s="12">
        <v>103050299</v>
      </c>
      <c r="B622" s="5" t="s">
        <v>1082</v>
      </c>
      <c r="C622" s="22">
        <v>0</v>
      </c>
    </row>
    <row r="623" spans="1:3">
      <c r="A623" s="12">
        <v>1030503</v>
      </c>
      <c r="B623" s="5" t="s">
        <v>1083</v>
      </c>
      <c r="C623" s="22">
        <v>0</v>
      </c>
    </row>
    <row r="624" spans="1:3">
      <c r="A624" s="12">
        <v>1030509</v>
      </c>
      <c r="B624" s="5" t="s">
        <v>1084</v>
      </c>
      <c r="C624" s="22">
        <v>0</v>
      </c>
    </row>
    <row r="625" spans="1:3">
      <c r="A625" s="12">
        <v>10306</v>
      </c>
      <c r="B625" s="5" t="s">
        <v>1085</v>
      </c>
      <c r="C625" s="22">
        <v>0</v>
      </c>
    </row>
    <row r="626" spans="1:3">
      <c r="A626" s="12">
        <v>1030601</v>
      </c>
      <c r="B626" s="5" t="s">
        <v>1086</v>
      </c>
      <c r="C626" s="22">
        <v>0</v>
      </c>
    </row>
    <row r="627" spans="1:3">
      <c r="A627" s="12">
        <v>103060101</v>
      </c>
      <c r="B627" s="5" t="s">
        <v>1087</v>
      </c>
      <c r="C627" s="22">
        <v>0</v>
      </c>
    </row>
    <row r="628" spans="1:3">
      <c r="A628" s="12">
        <v>103060102</v>
      </c>
      <c r="B628" s="5" t="s">
        <v>1088</v>
      </c>
      <c r="C628" s="22">
        <v>0</v>
      </c>
    </row>
    <row r="629" spans="1:3">
      <c r="A629" s="12">
        <v>103060199</v>
      </c>
      <c r="B629" s="5" t="s">
        <v>1089</v>
      </c>
      <c r="C629" s="22">
        <v>0</v>
      </c>
    </row>
    <row r="630" spans="1:3">
      <c r="A630" s="12">
        <v>1030602</v>
      </c>
      <c r="B630" s="5" t="s">
        <v>1090</v>
      </c>
      <c r="C630" s="22">
        <v>0</v>
      </c>
    </row>
    <row r="631" spans="1:3">
      <c r="A631" s="12">
        <v>103060201</v>
      </c>
      <c r="B631" s="5" t="s">
        <v>1091</v>
      </c>
      <c r="C631" s="22">
        <v>0</v>
      </c>
    </row>
    <row r="632" spans="1:3">
      <c r="A632" s="12">
        <v>103060299</v>
      </c>
      <c r="B632" s="5" t="s">
        <v>1092</v>
      </c>
      <c r="C632" s="22">
        <v>0</v>
      </c>
    </row>
    <row r="633" spans="1:3">
      <c r="A633" s="12">
        <v>1030603</v>
      </c>
      <c r="B633" s="5" t="s">
        <v>1093</v>
      </c>
      <c r="C633" s="22">
        <v>0</v>
      </c>
    </row>
    <row r="634" spans="1:3">
      <c r="A634" s="12">
        <v>103060399</v>
      </c>
      <c r="B634" s="5" t="s">
        <v>1094</v>
      </c>
      <c r="C634" s="22">
        <v>0</v>
      </c>
    </row>
    <row r="635" spans="1:3">
      <c r="A635" s="12">
        <v>1030604</v>
      </c>
      <c r="B635" s="5" t="s">
        <v>1095</v>
      </c>
      <c r="C635" s="22">
        <v>0</v>
      </c>
    </row>
    <row r="636" spans="1:3">
      <c r="A636" s="12">
        <v>103060499</v>
      </c>
      <c r="B636" s="5" t="s">
        <v>1096</v>
      </c>
      <c r="C636" s="22">
        <v>0</v>
      </c>
    </row>
    <row r="637" spans="1:3">
      <c r="A637" s="12">
        <v>1030605</v>
      </c>
      <c r="B637" s="5" t="s">
        <v>1097</v>
      </c>
      <c r="C637" s="22">
        <v>0</v>
      </c>
    </row>
    <row r="638" spans="1:3">
      <c r="A638" s="12">
        <v>1030606</v>
      </c>
      <c r="B638" s="5" t="s">
        <v>1098</v>
      </c>
      <c r="C638" s="22">
        <v>0</v>
      </c>
    </row>
    <row r="639" spans="1:3">
      <c r="A639" s="12">
        <v>103060601</v>
      </c>
      <c r="B639" s="5" t="s">
        <v>1099</v>
      </c>
      <c r="C639" s="22">
        <v>0</v>
      </c>
    </row>
    <row r="640" spans="1:3">
      <c r="A640" s="12">
        <v>103060602</v>
      </c>
      <c r="B640" s="5" t="s">
        <v>1100</v>
      </c>
      <c r="C640" s="22">
        <v>0</v>
      </c>
    </row>
    <row r="641" spans="1:3">
      <c r="A641" s="12">
        <v>103060699</v>
      </c>
      <c r="B641" s="5" t="s">
        <v>1101</v>
      </c>
      <c r="C641" s="22">
        <v>0</v>
      </c>
    </row>
    <row r="642" spans="1:3">
      <c r="A642" s="12">
        <v>1030607</v>
      </c>
      <c r="B642" s="5" t="s">
        <v>1102</v>
      </c>
      <c r="C642" s="22">
        <v>0</v>
      </c>
    </row>
    <row r="643" spans="1:3">
      <c r="A643" s="12">
        <v>1030699</v>
      </c>
      <c r="B643" s="5" t="s">
        <v>1103</v>
      </c>
      <c r="C643" s="22">
        <v>0</v>
      </c>
    </row>
    <row r="644" spans="1:3">
      <c r="A644" s="12">
        <v>10307</v>
      </c>
      <c r="B644" s="5" t="s">
        <v>446</v>
      </c>
      <c r="C644" s="22">
        <v>956</v>
      </c>
    </row>
    <row r="645" spans="1:3">
      <c r="A645" s="12">
        <v>1030701</v>
      </c>
      <c r="B645" s="5" t="s">
        <v>1104</v>
      </c>
      <c r="C645" s="22">
        <v>0</v>
      </c>
    </row>
    <row r="646" spans="1:3">
      <c r="A646" s="12">
        <v>103070101</v>
      </c>
      <c r="B646" s="5" t="s">
        <v>1105</v>
      </c>
      <c r="C646" s="22">
        <v>0</v>
      </c>
    </row>
    <row r="647" spans="1:3">
      <c r="A647" s="12">
        <v>103070102</v>
      </c>
      <c r="B647" s="5" t="s">
        <v>1106</v>
      </c>
      <c r="C647" s="22">
        <v>0</v>
      </c>
    </row>
    <row r="648" spans="1:3">
      <c r="A648" s="12">
        <v>1030702</v>
      </c>
      <c r="B648" s="5" t="s">
        <v>1107</v>
      </c>
      <c r="C648" s="22">
        <v>0</v>
      </c>
    </row>
    <row r="649" spans="1:3">
      <c r="A649" s="12">
        <v>103070201</v>
      </c>
      <c r="B649" s="5" t="s">
        <v>1108</v>
      </c>
      <c r="C649" s="22">
        <v>0</v>
      </c>
    </row>
    <row r="650" spans="1:3">
      <c r="A650" s="12">
        <v>103070202</v>
      </c>
      <c r="B650" s="5" t="s">
        <v>1109</v>
      </c>
      <c r="C650" s="22">
        <v>0</v>
      </c>
    </row>
    <row r="651" spans="1:3">
      <c r="A651" s="12">
        <v>103070203</v>
      </c>
      <c r="B651" s="5" t="s">
        <v>1110</v>
      </c>
      <c r="C651" s="22">
        <v>0</v>
      </c>
    </row>
    <row r="652" spans="1:3">
      <c r="A652" s="12">
        <v>103070204</v>
      </c>
      <c r="B652" s="5" t="s">
        <v>1111</v>
      </c>
      <c r="C652" s="22">
        <v>0</v>
      </c>
    </row>
    <row r="653" spans="1:3">
      <c r="A653" s="12">
        <v>103070205</v>
      </c>
      <c r="B653" s="5" t="s">
        <v>1112</v>
      </c>
      <c r="C653" s="22">
        <v>0</v>
      </c>
    </row>
    <row r="654" spans="1:3">
      <c r="A654" s="12">
        <v>103070206</v>
      </c>
      <c r="B654" s="5" t="s">
        <v>1113</v>
      </c>
      <c r="C654" s="22">
        <v>0</v>
      </c>
    </row>
    <row r="655" spans="1:3">
      <c r="A655" s="12">
        <v>1030703</v>
      </c>
      <c r="B655" s="5" t="s">
        <v>1114</v>
      </c>
      <c r="C655" s="22">
        <v>0</v>
      </c>
    </row>
    <row r="656" spans="1:3">
      <c r="A656" s="12">
        <v>1030704</v>
      </c>
      <c r="B656" s="5" t="s">
        <v>1115</v>
      </c>
      <c r="C656" s="22">
        <v>0</v>
      </c>
    </row>
    <row r="657" spans="1:3">
      <c r="A657" s="12">
        <v>1030705</v>
      </c>
      <c r="B657" s="5" t="s">
        <v>447</v>
      </c>
      <c r="C657" s="22">
        <v>581</v>
      </c>
    </row>
    <row r="658" spans="1:3">
      <c r="A658" s="12">
        <v>103070501</v>
      </c>
      <c r="B658" s="5" t="s">
        <v>448</v>
      </c>
      <c r="C658" s="22">
        <v>39</v>
      </c>
    </row>
    <row r="659" spans="1:3">
      <c r="A659" s="12">
        <v>103070502</v>
      </c>
      <c r="B659" s="5" t="s">
        <v>449</v>
      </c>
      <c r="C659" s="22">
        <v>362</v>
      </c>
    </row>
    <row r="660" spans="1:3">
      <c r="A660" s="12">
        <v>103070503</v>
      </c>
      <c r="B660" s="5" t="s">
        <v>1116</v>
      </c>
      <c r="C660" s="22">
        <v>0</v>
      </c>
    </row>
    <row r="661" spans="1:3">
      <c r="A661" s="12">
        <v>103070599</v>
      </c>
      <c r="B661" s="5" t="s">
        <v>450</v>
      </c>
      <c r="C661" s="22">
        <v>180</v>
      </c>
    </row>
    <row r="662" spans="1:3">
      <c r="A662" s="12">
        <v>1030706</v>
      </c>
      <c r="B662" s="5" t="s">
        <v>451</v>
      </c>
      <c r="C662" s="22">
        <v>153</v>
      </c>
    </row>
    <row r="663" spans="1:3">
      <c r="A663" s="12">
        <v>103070601</v>
      </c>
      <c r="B663" s="5" t="s">
        <v>452</v>
      </c>
      <c r="C663" s="22">
        <v>28</v>
      </c>
    </row>
    <row r="664" spans="1:3">
      <c r="A664" s="12">
        <v>103070602</v>
      </c>
      <c r="B664" s="5" t="s">
        <v>453</v>
      </c>
      <c r="C664" s="22">
        <v>125</v>
      </c>
    </row>
    <row r="665" spans="1:3">
      <c r="A665" s="12">
        <v>103070603</v>
      </c>
      <c r="B665" s="5" t="s">
        <v>1117</v>
      </c>
      <c r="C665" s="22">
        <v>0</v>
      </c>
    </row>
    <row r="666" spans="1:3">
      <c r="A666" s="12">
        <v>103070604</v>
      </c>
      <c r="B666" s="5" t="s">
        <v>1118</v>
      </c>
      <c r="C666" s="22">
        <v>0</v>
      </c>
    </row>
    <row r="667" spans="1:3">
      <c r="A667" s="12">
        <v>103070699</v>
      </c>
      <c r="B667" s="5" t="s">
        <v>1119</v>
      </c>
      <c r="C667" s="22">
        <v>0</v>
      </c>
    </row>
    <row r="668" spans="1:3">
      <c r="A668" s="12">
        <v>1030707</v>
      </c>
      <c r="B668" s="5" t="s">
        <v>1120</v>
      </c>
      <c r="C668" s="22">
        <v>0</v>
      </c>
    </row>
    <row r="669" spans="1:3">
      <c r="A669" s="12">
        <v>1030708</v>
      </c>
      <c r="B669" s="5" t="s">
        <v>1121</v>
      </c>
      <c r="C669" s="22">
        <v>0</v>
      </c>
    </row>
    <row r="670" spans="1:3">
      <c r="A670" s="12">
        <v>103070801</v>
      </c>
      <c r="B670" s="5" t="s">
        <v>1122</v>
      </c>
      <c r="C670" s="22">
        <v>0</v>
      </c>
    </row>
    <row r="671" spans="1:3">
      <c r="A671" s="12">
        <v>103070802</v>
      </c>
      <c r="B671" s="5" t="s">
        <v>1123</v>
      </c>
      <c r="C671" s="22">
        <v>0</v>
      </c>
    </row>
    <row r="672" spans="1:3">
      <c r="A672" s="12">
        <v>1030709</v>
      </c>
      <c r="B672" s="5" t="s">
        <v>1124</v>
      </c>
      <c r="C672" s="22">
        <v>0</v>
      </c>
    </row>
    <row r="673" spans="1:3">
      <c r="A673" s="12">
        <v>1030710</v>
      </c>
      <c r="B673" s="5" t="s">
        <v>1125</v>
      </c>
      <c r="C673" s="22">
        <v>0</v>
      </c>
    </row>
    <row r="674" spans="1:3">
      <c r="A674" s="12">
        <v>103071001</v>
      </c>
      <c r="B674" s="5" t="s">
        <v>1126</v>
      </c>
      <c r="C674" s="22">
        <v>0</v>
      </c>
    </row>
    <row r="675" spans="1:3">
      <c r="A675" s="12">
        <v>103071002</v>
      </c>
      <c r="B675" s="5" t="s">
        <v>1127</v>
      </c>
      <c r="C675" s="22">
        <v>0</v>
      </c>
    </row>
    <row r="676" spans="1:3">
      <c r="A676" s="12">
        <v>1030711</v>
      </c>
      <c r="B676" s="5" t="s">
        <v>1128</v>
      </c>
      <c r="C676" s="22">
        <v>0</v>
      </c>
    </row>
    <row r="677" spans="1:3">
      <c r="A677" s="12">
        <v>1030712</v>
      </c>
      <c r="B677" s="5" t="s">
        <v>1129</v>
      </c>
      <c r="C677" s="22">
        <v>0</v>
      </c>
    </row>
    <row r="678" spans="1:3">
      <c r="A678" s="12">
        <v>1030713</v>
      </c>
      <c r="B678" s="5" t="s">
        <v>1130</v>
      </c>
      <c r="C678" s="22">
        <v>0</v>
      </c>
    </row>
    <row r="679" spans="1:3">
      <c r="A679" s="12">
        <v>1030714</v>
      </c>
      <c r="B679" s="5" t="s">
        <v>454</v>
      </c>
      <c r="C679" s="22">
        <v>56</v>
      </c>
    </row>
    <row r="680" spans="1:3">
      <c r="A680" s="12">
        <v>103071401</v>
      </c>
      <c r="B680" s="5" t="s">
        <v>1131</v>
      </c>
      <c r="C680" s="22">
        <v>0</v>
      </c>
    </row>
    <row r="681" spans="1:3">
      <c r="A681" s="12">
        <v>103071402</v>
      </c>
      <c r="B681" s="5" t="s">
        <v>1132</v>
      </c>
      <c r="C681" s="22">
        <v>5</v>
      </c>
    </row>
    <row r="682" spans="1:3">
      <c r="A682" s="12">
        <v>103071404</v>
      </c>
      <c r="B682" s="5" t="s">
        <v>1133</v>
      </c>
      <c r="C682" s="22">
        <v>51</v>
      </c>
    </row>
    <row r="683" spans="1:3">
      <c r="A683" s="12">
        <v>103071405</v>
      </c>
      <c r="B683" s="5" t="s">
        <v>1134</v>
      </c>
      <c r="C683" s="22">
        <v>0</v>
      </c>
    </row>
    <row r="684" spans="1:3">
      <c r="A684" s="12">
        <v>1030715</v>
      </c>
      <c r="B684" s="5" t="s">
        <v>1135</v>
      </c>
      <c r="C684" s="22">
        <v>0</v>
      </c>
    </row>
    <row r="685" spans="1:3">
      <c r="A685" s="12">
        <v>1030716</v>
      </c>
      <c r="B685" s="5" t="s">
        <v>1136</v>
      </c>
      <c r="C685" s="22">
        <v>0</v>
      </c>
    </row>
    <row r="686" spans="1:3">
      <c r="A686" s="12">
        <v>1030717</v>
      </c>
      <c r="B686" s="5" t="s">
        <v>1137</v>
      </c>
      <c r="C686" s="22">
        <v>0</v>
      </c>
    </row>
    <row r="687" spans="1:3">
      <c r="A687" s="12">
        <v>1030718</v>
      </c>
      <c r="B687" s="5" t="s">
        <v>1138</v>
      </c>
      <c r="C687" s="22">
        <v>0</v>
      </c>
    </row>
    <row r="688" spans="1:3">
      <c r="A688" s="12">
        <v>1030719</v>
      </c>
      <c r="B688" s="5" t="s">
        <v>1139</v>
      </c>
      <c r="C688" s="22">
        <v>0</v>
      </c>
    </row>
    <row r="689" spans="1:3">
      <c r="A689" s="12">
        <v>103071901</v>
      </c>
      <c r="B689" s="5" t="s">
        <v>1140</v>
      </c>
      <c r="C689" s="22">
        <v>0</v>
      </c>
    </row>
    <row r="690" spans="1:3">
      <c r="A690" s="12">
        <v>103071999</v>
      </c>
      <c r="B690" s="5" t="s">
        <v>1141</v>
      </c>
      <c r="C690" s="22">
        <v>0</v>
      </c>
    </row>
    <row r="691" spans="1:3">
      <c r="A691" s="12">
        <v>1030720</v>
      </c>
      <c r="B691" s="5" t="s">
        <v>1142</v>
      </c>
      <c r="C691" s="22">
        <v>0</v>
      </c>
    </row>
    <row r="692" spans="1:3">
      <c r="A692" s="12">
        <v>1030799</v>
      </c>
      <c r="B692" s="5" t="s">
        <v>455</v>
      </c>
      <c r="C692" s="22">
        <v>166</v>
      </c>
    </row>
    <row r="693" spans="1:3">
      <c r="A693" s="12">
        <v>10308</v>
      </c>
      <c r="B693" s="5" t="s">
        <v>1143</v>
      </c>
      <c r="C693" s="22">
        <v>0</v>
      </c>
    </row>
    <row r="694" spans="1:3">
      <c r="A694" s="12">
        <v>1030801</v>
      </c>
      <c r="B694" s="5" t="s">
        <v>1144</v>
      </c>
      <c r="C694" s="22">
        <v>0</v>
      </c>
    </row>
    <row r="695" spans="1:3">
      <c r="A695" s="12">
        <v>1030802</v>
      </c>
      <c r="B695" s="5" t="s">
        <v>1145</v>
      </c>
      <c r="C695" s="22">
        <v>0</v>
      </c>
    </row>
    <row r="696" spans="1:3">
      <c r="A696" s="12">
        <v>10309</v>
      </c>
      <c r="B696" s="5" t="s">
        <v>456</v>
      </c>
      <c r="C696" s="22">
        <v>0</v>
      </c>
    </row>
    <row r="697" spans="1:3">
      <c r="A697" s="12">
        <v>1030901</v>
      </c>
      <c r="B697" s="5" t="s">
        <v>1146</v>
      </c>
      <c r="C697" s="22">
        <v>0</v>
      </c>
    </row>
    <row r="698" spans="1:3">
      <c r="A698" s="12">
        <v>1030902</v>
      </c>
      <c r="B698" s="5" t="s">
        <v>1147</v>
      </c>
      <c r="C698" s="22">
        <v>0</v>
      </c>
    </row>
    <row r="699" spans="1:3">
      <c r="A699" s="12">
        <v>1030903</v>
      </c>
      <c r="B699" s="5" t="s">
        <v>1148</v>
      </c>
      <c r="C699" s="22">
        <v>0</v>
      </c>
    </row>
    <row r="700" spans="1:3">
      <c r="A700" s="12">
        <v>1030904</v>
      </c>
      <c r="B700" s="5" t="s">
        <v>1149</v>
      </c>
      <c r="C700" s="22">
        <v>0</v>
      </c>
    </row>
    <row r="701" spans="1:3">
      <c r="A701" s="12">
        <v>1030999</v>
      </c>
      <c r="B701" s="5" t="s">
        <v>457</v>
      </c>
      <c r="C701" s="22">
        <v>0</v>
      </c>
    </row>
    <row r="702" spans="1:3">
      <c r="A702" s="12">
        <v>10399</v>
      </c>
      <c r="B702" s="5" t="s">
        <v>458</v>
      </c>
      <c r="C702" s="22">
        <v>42</v>
      </c>
    </row>
    <row r="703" spans="1:3">
      <c r="A703" s="12">
        <v>1039904</v>
      </c>
      <c r="B703" s="5" t="s">
        <v>1150</v>
      </c>
      <c r="C703" s="22">
        <v>0</v>
      </c>
    </row>
    <row r="704" spans="1:3">
      <c r="A704" s="12">
        <v>1039907</v>
      </c>
      <c r="B704" s="5" t="s">
        <v>1151</v>
      </c>
      <c r="C704" s="22">
        <v>0</v>
      </c>
    </row>
    <row r="705" spans="1:3">
      <c r="A705" s="12">
        <v>1039908</v>
      </c>
      <c r="B705" s="5" t="s">
        <v>1152</v>
      </c>
      <c r="C705" s="22">
        <v>0</v>
      </c>
    </row>
    <row r="706" spans="1:3">
      <c r="A706" s="12">
        <v>1039912</v>
      </c>
      <c r="B706" s="5" t="s">
        <v>1153</v>
      </c>
      <c r="C706" s="22">
        <v>0</v>
      </c>
    </row>
    <row r="707" spans="1:3">
      <c r="A707" s="12">
        <v>1039913</v>
      </c>
      <c r="B707" s="5" t="s">
        <v>1154</v>
      </c>
      <c r="C707" s="22">
        <v>0</v>
      </c>
    </row>
    <row r="708" spans="1:3">
      <c r="A708" s="12">
        <v>1039914</v>
      </c>
      <c r="B708" s="5" t="s">
        <v>1155</v>
      </c>
      <c r="C708" s="22">
        <v>0</v>
      </c>
    </row>
    <row r="709" spans="1:3">
      <c r="A709" s="12">
        <v>1039999</v>
      </c>
      <c r="B709" s="5" t="s">
        <v>459</v>
      </c>
      <c r="C709" s="22">
        <v>42</v>
      </c>
    </row>
  </sheetData>
  <mergeCells count="2">
    <mergeCell ref="A2:B2"/>
    <mergeCell ref="A1:C1"/>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0"/>
  </sheetPr>
  <dimension ref="A1:F233"/>
  <sheetViews>
    <sheetView workbookViewId="0">
      <selection activeCell="D9" sqref="D9"/>
    </sheetView>
  </sheetViews>
  <sheetFormatPr defaultRowHeight="13.5"/>
  <cols>
    <col min="1" max="1" width="10.625" customWidth="1"/>
    <col min="2" max="2" width="34.125" customWidth="1"/>
    <col min="3" max="3" width="12.75" customWidth="1"/>
    <col min="4" max="6" width="11.375" customWidth="1"/>
  </cols>
  <sheetData>
    <row r="1" spans="1:6" ht="27.75">
      <c r="A1" s="32" t="s">
        <v>1502</v>
      </c>
      <c r="B1" s="32"/>
      <c r="C1" s="32"/>
      <c r="D1" s="32"/>
      <c r="E1" s="32"/>
      <c r="F1" s="32"/>
    </row>
    <row r="2" spans="1:6" ht="27" customHeight="1">
      <c r="A2" t="s">
        <v>320</v>
      </c>
      <c r="F2" s="13" t="s">
        <v>1503</v>
      </c>
    </row>
    <row r="3" spans="1:6" ht="23.25" customHeight="1">
      <c r="A3" s="33" t="s">
        <v>608</v>
      </c>
      <c r="B3" s="33" t="s">
        <v>31</v>
      </c>
      <c r="C3" s="33" t="s">
        <v>4</v>
      </c>
      <c r="D3" s="33" t="s">
        <v>18</v>
      </c>
      <c r="E3" s="33" t="s">
        <v>5</v>
      </c>
      <c r="F3" s="33" t="s">
        <v>1283</v>
      </c>
    </row>
    <row r="4" spans="1:6" ht="19.5" customHeight="1">
      <c r="A4" s="33"/>
      <c r="B4" s="33"/>
      <c r="C4" s="33"/>
      <c r="D4" s="33"/>
      <c r="E4" s="33"/>
      <c r="F4" s="33"/>
    </row>
    <row r="5" spans="1:6" ht="19.5" customHeight="1">
      <c r="A5" s="33"/>
      <c r="B5" s="33"/>
      <c r="C5" s="33"/>
      <c r="D5" s="33"/>
      <c r="E5" s="33"/>
      <c r="F5" s="33"/>
    </row>
    <row r="6" spans="1:6" ht="19.5" customHeight="1">
      <c r="A6" s="12"/>
      <c r="B6" s="12" t="s">
        <v>91</v>
      </c>
      <c r="C6" s="8">
        <v>217525</v>
      </c>
      <c r="D6" s="8">
        <v>305540</v>
      </c>
      <c r="E6" s="8">
        <v>302595</v>
      </c>
      <c r="F6" s="10">
        <f t="shared" ref="F6:F15" si="0">(E6-C6)/E6</f>
        <v>0.28113485021233003</v>
      </c>
    </row>
    <row r="7" spans="1:6" ht="19.5" customHeight="1">
      <c r="A7" s="6">
        <v>201</v>
      </c>
      <c r="B7" s="12" t="s">
        <v>230</v>
      </c>
      <c r="C7" s="8">
        <v>20197</v>
      </c>
      <c r="D7" s="8">
        <v>18084</v>
      </c>
      <c r="E7" s="8">
        <v>17538</v>
      </c>
      <c r="F7" s="10">
        <f t="shared" si="0"/>
        <v>-0.15161363895541111</v>
      </c>
    </row>
    <row r="8" spans="1:6" ht="19.5" customHeight="1">
      <c r="A8" s="6">
        <v>20101</v>
      </c>
      <c r="B8" s="12" t="s">
        <v>231</v>
      </c>
      <c r="C8" s="8">
        <v>620</v>
      </c>
      <c r="D8" s="8">
        <v>426</v>
      </c>
      <c r="E8" s="8">
        <v>426</v>
      </c>
      <c r="F8" s="10">
        <f t="shared" si="0"/>
        <v>-0.45539906103286387</v>
      </c>
    </row>
    <row r="9" spans="1:6" ht="19.5" customHeight="1">
      <c r="A9" s="6">
        <v>20102</v>
      </c>
      <c r="B9" s="12" t="s">
        <v>232</v>
      </c>
      <c r="C9" s="8">
        <v>371</v>
      </c>
      <c r="D9" s="8">
        <v>371</v>
      </c>
      <c r="E9" s="8">
        <v>371</v>
      </c>
      <c r="F9" s="10">
        <f t="shared" si="0"/>
        <v>0</v>
      </c>
    </row>
    <row r="10" spans="1:6" ht="19.5" customHeight="1">
      <c r="A10" s="6">
        <v>20103</v>
      </c>
      <c r="B10" s="12" t="s">
        <v>233</v>
      </c>
      <c r="C10" s="8">
        <v>6771</v>
      </c>
      <c r="D10" s="8">
        <v>5334</v>
      </c>
      <c r="E10" s="8">
        <v>5334</v>
      </c>
      <c r="F10" s="10">
        <f t="shared" si="0"/>
        <v>-0.26940382452193473</v>
      </c>
    </row>
    <row r="11" spans="1:6" ht="19.5" customHeight="1">
      <c r="A11" s="6">
        <v>20104</v>
      </c>
      <c r="B11" s="12" t="s">
        <v>234</v>
      </c>
      <c r="C11" s="8">
        <v>519</v>
      </c>
      <c r="D11" s="8">
        <v>519</v>
      </c>
      <c r="E11" s="8">
        <v>519</v>
      </c>
      <c r="F11" s="10">
        <f t="shared" si="0"/>
        <v>0</v>
      </c>
    </row>
    <row r="12" spans="1:6" ht="19.5" customHeight="1">
      <c r="A12" s="6">
        <v>20105</v>
      </c>
      <c r="B12" s="12" t="s">
        <v>235</v>
      </c>
      <c r="C12" s="8">
        <v>444</v>
      </c>
      <c r="D12" s="8">
        <v>444</v>
      </c>
      <c r="E12" s="8">
        <v>444</v>
      </c>
      <c r="F12" s="10">
        <f t="shared" si="0"/>
        <v>0</v>
      </c>
    </row>
    <row r="13" spans="1:6" ht="19.5" customHeight="1">
      <c r="A13" s="6">
        <v>20106</v>
      </c>
      <c r="B13" s="12" t="s">
        <v>236</v>
      </c>
      <c r="C13" s="8">
        <v>2790</v>
      </c>
      <c r="D13" s="8">
        <v>3336</v>
      </c>
      <c r="E13" s="8">
        <v>2790</v>
      </c>
      <c r="F13" s="10">
        <f t="shared" si="0"/>
        <v>0</v>
      </c>
    </row>
    <row r="14" spans="1:6" ht="19.5" customHeight="1">
      <c r="A14" s="6">
        <v>20107</v>
      </c>
      <c r="B14" s="12" t="s">
        <v>237</v>
      </c>
      <c r="C14" s="8">
        <v>1241</v>
      </c>
      <c r="D14" s="8">
        <v>1241</v>
      </c>
      <c r="E14" s="8">
        <v>1241</v>
      </c>
      <c r="F14" s="10">
        <f t="shared" si="0"/>
        <v>0</v>
      </c>
    </row>
    <row r="15" spans="1:6" ht="19.5" customHeight="1">
      <c r="A15" s="6">
        <v>20108</v>
      </c>
      <c r="B15" s="12" t="s">
        <v>238</v>
      </c>
      <c r="C15" s="8">
        <v>238</v>
      </c>
      <c r="D15" s="8">
        <v>238</v>
      </c>
      <c r="E15" s="8">
        <v>238</v>
      </c>
      <c r="F15" s="10">
        <f t="shared" si="0"/>
        <v>0</v>
      </c>
    </row>
    <row r="16" spans="1:6" ht="19.5" customHeight="1">
      <c r="A16" s="6">
        <v>20109</v>
      </c>
      <c r="B16" s="12" t="s">
        <v>1160</v>
      </c>
      <c r="C16" s="8">
        <v>0</v>
      </c>
      <c r="D16" s="8">
        <v>0</v>
      </c>
      <c r="E16" s="8">
        <v>0</v>
      </c>
      <c r="F16" s="10"/>
    </row>
    <row r="17" spans="1:6" ht="19.5" customHeight="1">
      <c r="A17" s="6">
        <v>20110</v>
      </c>
      <c r="B17" s="12" t="s">
        <v>239</v>
      </c>
      <c r="C17" s="8">
        <v>926</v>
      </c>
      <c r="D17" s="8">
        <v>516</v>
      </c>
      <c r="E17" s="8">
        <v>516</v>
      </c>
      <c r="F17" s="10">
        <f>(E17-C17)/E17</f>
        <v>-0.79457364341085268</v>
      </c>
    </row>
    <row r="18" spans="1:6" ht="19.5" customHeight="1">
      <c r="A18" s="6">
        <v>20111</v>
      </c>
      <c r="B18" s="12" t="s">
        <v>240</v>
      </c>
      <c r="C18" s="8">
        <v>786</v>
      </c>
      <c r="D18" s="8">
        <v>786</v>
      </c>
      <c r="E18" s="8">
        <v>786</v>
      </c>
      <c r="F18" s="10">
        <f>(E18-C18)/E18</f>
        <v>0</v>
      </c>
    </row>
    <row r="19" spans="1:6" ht="19.5" customHeight="1">
      <c r="A19" s="6">
        <v>20113</v>
      </c>
      <c r="B19" s="12" t="s">
        <v>241</v>
      </c>
      <c r="C19" s="8">
        <v>723</v>
      </c>
      <c r="D19" s="8">
        <v>654</v>
      </c>
      <c r="E19" s="8">
        <v>654</v>
      </c>
      <c r="F19" s="10">
        <f>(E19-C19)/E19</f>
        <v>-0.10550458715596331</v>
      </c>
    </row>
    <row r="20" spans="1:6" ht="19.5" customHeight="1">
      <c r="A20" s="6">
        <v>20114</v>
      </c>
      <c r="B20" s="12" t="s">
        <v>1161</v>
      </c>
      <c r="C20" s="8">
        <v>0</v>
      </c>
      <c r="D20" s="8">
        <v>0</v>
      </c>
      <c r="E20" s="8">
        <v>0</v>
      </c>
      <c r="F20" s="10"/>
    </row>
    <row r="21" spans="1:6" ht="19.5" customHeight="1">
      <c r="A21" s="6">
        <v>20123</v>
      </c>
      <c r="B21" s="12" t="s">
        <v>1162</v>
      </c>
      <c r="C21" s="8">
        <v>0</v>
      </c>
      <c r="D21" s="8">
        <v>0</v>
      </c>
      <c r="E21" s="8">
        <v>0</v>
      </c>
      <c r="F21" s="10"/>
    </row>
    <row r="22" spans="1:6" ht="19.5" customHeight="1">
      <c r="A22" s="6">
        <v>20125</v>
      </c>
      <c r="B22" s="12" t="s">
        <v>1163</v>
      </c>
      <c r="C22" s="8">
        <v>0</v>
      </c>
      <c r="D22" s="8">
        <v>0</v>
      </c>
      <c r="E22" s="8">
        <v>0</v>
      </c>
      <c r="F22" s="10"/>
    </row>
    <row r="23" spans="1:6" ht="19.5" customHeight="1">
      <c r="A23" s="6">
        <v>20126</v>
      </c>
      <c r="B23" s="12" t="s">
        <v>242</v>
      </c>
      <c r="C23" s="8">
        <v>491</v>
      </c>
      <c r="D23" s="8">
        <v>191</v>
      </c>
      <c r="E23" s="8">
        <v>191</v>
      </c>
      <c r="F23" s="10">
        <f t="shared" ref="F23:F29" si="1">(E23-C23)/E23</f>
        <v>-1.5706806282722514</v>
      </c>
    </row>
    <row r="24" spans="1:6" ht="19.5" customHeight="1">
      <c r="A24" s="6">
        <v>20128</v>
      </c>
      <c r="B24" s="12" t="s">
        <v>243</v>
      </c>
      <c r="C24" s="8">
        <v>63</v>
      </c>
      <c r="D24" s="8">
        <v>63</v>
      </c>
      <c r="E24" s="8">
        <v>63</v>
      </c>
      <c r="F24" s="10">
        <f t="shared" si="1"/>
        <v>0</v>
      </c>
    </row>
    <row r="25" spans="1:6" ht="19.5" customHeight="1">
      <c r="A25" s="6">
        <v>20129</v>
      </c>
      <c r="B25" s="12" t="s">
        <v>244</v>
      </c>
      <c r="C25" s="8">
        <v>728</v>
      </c>
      <c r="D25" s="8">
        <v>728</v>
      </c>
      <c r="E25" s="8">
        <v>728</v>
      </c>
      <c r="F25" s="10">
        <f t="shared" si="1"/>
        <v>0</v>
      </c>
    </row>
    <row r="26" spans="1:6" ht="19.5" customHeight="1">
      <c r="A26" s="6">
        <v>20131</v>
      </c>
      <c r="B26" s="12" t="s">
        <v>245</v>
      </c>
      <c r="C26" s="8">
        <v>1206</v>
      </c>
      <c r="D26" s="8">
        <v>924</v>
      </c>
      <c r="E26" s="8">
        <v>924</v>
      </c>
      <c r="F26" s="10">
        <f t="shared" si="1"/>
        <v>-0.30519480519480519</v>
      </c>
    </row>
    <row r="27" spans="1:6" ht="19.5" customHeight="1">
      <c r="A27" s="6">
        <v>20132</v>
      </c>
      <c r="B27" s="12" t="s">
        <v>246</v>
      </c>
      <c r="C27" s="8">
        <v>863</v>
      </c>
      <c r="D27" s="8">
        <v>863</v>
      </c>
      <c r="E27" s="8">
        <v>863</v>
      </c>
      <c r="F27" s="10">
        <f t="shared" si="1"/>
        <v>0</v>
      </c>
    </row>
    <row r="28" spans="1:6" ht="19.5" customHeight="1">
      <c r="A28" s="6">
        <v>20133</v>
      </c>
      <c r="B28" s="12" t="s">
        <v>247</v>
      </c>
      <c r="C28" s="8">
        <v>416</v>
      </c>
      <c r="D28" s="8">
        <v>416</v>
      </c>
      <c r="E28" s="8">
        <v>416</v>
      </c>
      <c r="F28" s="10">
        <f t="shared" si="1"/>
        <v>0</v>
      </c>
    </row>
    <row r="29" spans="1:6" ht="19.5" customHeight="1">
      <c r="A29" s="6">
        <v>20134</v>
      </c>
      <c r="B29" s="12" t="s">
        <v>248</v>
      </c>
      <c r="C29" s="8">
        <v>82</v>
      </c>
      <c r="D29" s="8">
        <v>82</v>
      </c>
      <c r="E29" s="8">
        <v>82</v>
      </c>
      <c r="F29" s="10">
        <f t="shared" si="1"/>
        <v>0</v>
      </c>
    </row>
    <row r="30" spans="1:6" ht="19.5" customHeight="1">
      <c r="A30" s="6">
        <v>20135</v>
      </c>
      <c r="B30" s="12" t="s">
        <v>1164</v>
      </c>
      <c r="C30" s="8">
        <v>0</v>
      </c>
      <c r="D30" s="8">
        <v>0</v>
      </c>
      <c r="E30" s="8">
        <v>0</v>
      </c>
      <c r="F30" s="10"/>
    </row>
    <row r="31" spans="1:6" ht="19.5" customHeight="1">
      <c r="A31" s="6">
        <v>20136</v>
      </c>
      <c r="B31" s="12" t="s">
        <v>1165</v>
      </c>
      <c r="C31" s="8">
        <v>0</v>
      </c>
      <c r="D31" s="8">
        <v>0</v>
      </c>
      <c r="E31" s="8">
        <v>0</v>
      </c>
      <c r="F31" s="10"/>
    </row>
    <row r="32" spans="1:6" ht="19.5" customHeight="1">
      <c r="A32" s="6">
        <v>20137</v>
      </c>
      <c r="B32" s="12" t="s">
        <v>1166</v>
      </c>
      <c r="C32" s="8">
        <v>0</v>
      </c>
      <c r="D32" s="8">
        <v>0</v>
      </c>
      <c r="E32" s="8">
        <v>0</v>
      </c>
      <c r="F32" s="10"/>
    </row>
    <row r="33" spans="1:6" ht="19.5" customHeight="1">
      <c r="A33" s="6">
        <v>20138</v>
      </c>
      <c r="B33" s="12" t="s">
        <v>1167</v>
      </c>
      <c r="C33" s="8">
        <v>819</v>
      </c>
      <c r="D33" s="8">
        <v>819</v>
      </c>
      <c r="E33" s="8">
        <v>819</v>
      </c>
      <c r="F33" s="10">
        <f>(E33-C33)/E33</f>
        <v>0</v>
      </c>
    </row>
    <row r="34" spans="1:6" ht="19.5" customHeight="1">
      <c r="A34" s="6">
        <v>20199</v>
      </c>
      <c r="B34" s="12" t="s">
        <v>1168</v>
      </c>
      <c r="C34" s="8">
        <v>100</v>
      </c>
      <c r="D34" s="8">
        <v>133</v>
      </c>
      <c r="E34" s="8">
        <v>133</v>
      </c>
      <c r="F34" s="10">
        <f>(E34-C34)/E34</f>
        <v>0.24812030075187969</v>
      </c>
    </row>
    <row r="35" spans="1:6" ht="19.5" customHeight="1">
      <c r="A35" s="6">
        <v>202</v>
      </c>
      <c r="B35" s="12" t="s">
        <v>1169</v>
      </c>
      <c r="C35" s="8">
        <v>0</v>
      </c>
      <c r="D35" s="8">
        <v>0</v>
      </c>
      <c r="E35" s="8">
        <v>0</v>
      </c>
      <c r="F35" s="10">
        <v>0</v>
      </c>
    </row>
    <row r="36" spans="1:6" ht="19.5" customHeight="1">
      <c r="A36" s="6">
        <v>20201</v>
      </c>
      <c r="B36" s="12" t="s">
        <v>1170</v>
      </c>
      <c r="C36" s="8">
        <v>0</v>
      </c>
      <c r="D36" s="8">
        <v>0</v>
      </c>
      <c r="E36" s="8">
        <v>0</v>
      </c>
      <c r="F36" s="10"/>
    </row>
    <row r="37" spans="1:6" ht="19.5" customHeight="1">
      <c r="A37" s="6">
        <v>20202</v>
      </c>
      <c r="B37" s="12" t="s">
        <v>1171</v>
      </c>
      <c r="C37" s="8">
        <v>0</v>
      </c>
      <c r="D37" s="8">
        <v>0</v>
      </c>
      <c r="E37" s="8">
        <v>0</v>
      </c>
      <c r="F37" s="10"/>
    </row>
    <row r="38" spans="1:6" ht="19.5" customHeight="1">
      <c r="A38" s="6">
        <v>20203</v>
      </c>
      <c r="B38" s="12" t="s">
        <v>1172</v>
      </c>
      <c r="C38" s="8">
        <v>0</v>
      </c>
      <c r="D38" s="8">
        <v>0</v>
      </c>
      <c r="E38" s="8">
        <v>0</v>
      </c>
      <c r="F38" s="10"/>
    </row>
    <row r="39" spans="1:6" ht="19.5" customHeight="1">
      <c r="A39" s="6">
        <v>20204</v>
      </c>
      <c r="B39" s="12" t="s">
        <v>1173</v>
      </c>
      <c r="C39" s="8">
        <v>0</v>
      </c>
      <c r="D39" s="8">
        <v>0</v>
      </c>
      <c r="E39" s="8">
        <v>0</v>
      </c>
      <c r="F39" s="10"/>
    </row>
    <row r="40" spans="1:6" ht="19.5" customHeight="1">
      <c r="A40" s="6">
        <v>20205</v>
      </c>
      <c r="B40" s="12" t="s">
        <v>1174</v>
      </c>
      <c r="C40" s="8">
        <v>0</v>
      </c>
      <c r="D40" s="8">
        <v>0</v>
      </c>
      <c r="E40" s="8">
        <v>0</v>
      </c>
      <c r="F40" s="10"/>
    </row>
    <row r="41" spans="1:6" ht="19.5" customHeight="1">
      <c r="A41" s="6">
        <v>20206</v>
      </c>
      <c r="B41" s="12" t="s">
        <v>1175</v>
      </c>
      <c r="C41" s="8">
        <v>0</v>
      </c>
      <c r="D41" s="8">
        <v>0</v>
      </c>
      <c r="E41" s="8">
        <v>0</v>
      </c>
      <c r="F41" s="10"/>
    </row>
    <row r="42" spans="1:6" ht="19.5" customHeight="1">
      <c r="A42" s="6">
        <v>20207</v>
      </c>
      <c r="B42" s="12" t="s">
        <v>1176</v>
      </c>
      <c r="C42" s="8">
        <v>0</v>
      </c>
      <c r="D42" s="8">
        <v>0</v>
      </c>
      <c r="E42" s="8">
        <v>0</v>
      </c>
      <c r="F42" s="10"/>
    </row>
    <row r="43" spans="1:6" ht="19.5" customHeight="1">
      <c r="A43" s="6">
        <v>20208</v>
      </c>
      <c r="B43" s="12" t="s">
        <v>1177</v>
      </c>
      <c r="C43" s="8">
        <v>0</v>
      </c>
      <c r="D43" s="8">
        <v>0</v>
      </c>
      <c r="E43" s="8">
        <v>0</v>
      </c>
      <c r="F43" s="10"/>
    </row>
    <row r="44" spans="1:6" ht="19.5" customHeight="1">
      <c r="A44" s="6">
        <v>20299</v>
      </c>
      <c r="B44" s="12" t="s">
        <v>1178</v>
      </c>
      <c r="C44" s="8">
        <v>0</v>
      </c>
      <c r="D44" s="8">
        <v>0</v>
      </c>
      <c r="E44" s="8">
        <v>0</v>
      </c>
      <c r="F44" s="10"/>
    </row>
    <row r="45" spans="1:6" ht="19.5" customHeight="1">
      <c r="A45" s="6">
        <v>203</v>
      </c>
      <c r="B45" s="12" t="s">
        <v>1179</v>
      </c>
      <c r="C45" s="8">
        <v>0</v>
      </c>
      <c r="D45" s="8">
        <v>75</v>
      </c>
      <c r="E45" s="8">
        <v>0</v>
      </c>
      <c r="F45" s="10">
        <v>0</v>
      </c>
    </row>
    <row r="46" spans="1:6" ht="19.5" customHeight="1">
      <c r="A46" s="6">
        <v>20301</v>
      </c>
      <c r="B46" s="12" t="s">
        <v>1180</v>
      </c>
      <c r="C46" s="8">
        <v>0</v>
      </c>
      <c r="D46" s="8">
        <v>0</v>
      </c>
      <c r="E46" s="8">
        <v>0</v>
      </c>
      <c r="F46" s="10"/>
    </row>
    <row r="47" spans="1:6" ht="19.5" customHeight="1">
      <c r="A47" s="6">
        <v>20304</v>
      </c>
      <c r="B47" s="12" t="s">
        <v>1181</v>
      </c>
      <c r="C47" s="8">
        <v>0</v>
      </c>
      <c r="D47" s="8">
        <v>0</v>
      </c>
      <c r="E47" s="8">
        <v>0</v>
      </c>
      <c r="F47" s="10"/>
    </row>
    <row r="48" spans="1:6" ht="19.5" customHeight="1">
      <c r="A48" s="6">
        <v>20305</v>
      </c>
      <c r="B48" s="12" t="s">
        <v>1182</v>
      </c>
      <c r="C48" s="8">
        <v>0</v>
      </c>
      <c r="D48" s="8">
        <v>0</v>
      </c>
      <c r="E48" s="8">
        <v>0</v>
      </c>
      <c r="F48" s="10"/>
    </row>
    <row r="49" spans="1:6" ht="19.5" customHeight="1">
      <c r="A49" s="6">
        <v>20306</v>
      </c>
      <c r="B49" s="12" t="s">
        <v>1183</v>
      </c>
      <c r="C49" s="8">
        <v>0</v>
      </c>
      <c r="D49" s="8">
        <v>75</v>
      </c>
      <c r="E49" s="8">
        <v>0</v>
      </c>
      <c r="F49" s="10"/>
    </row>
    <row r="50" spans="1:6" ht="19.5" customHeight="1">
      <c r="A50" s="6">
        <v>20399</v>
      </c>
      <c r="B50" s="12" t="s">
        <v>1184</v>
      </c>
      <c r="C50" s="8">
        <v>0</v>
      </c>
      <c r="D50" s="8">
        <v>0</v>
      </c>
      <c r="E50" s="8">
        <v>0</v>
      </c>
      <c r="F50" s="10"/>
    </row>
    <row r="51" spans="1:6" ht="19.5" customHeight="1">
      <c r="A51" s="6">
        <v>204</v>
      </c>
      <c r="B51" s="12" t="s">
        <v>249</v>
      </c>
      <c r="C51" s="8">
        <v>6209</v>
      </c>
      <c r="D51" s="8">
        <v>7340</v>
      </c>
      <c r="E51" s="8">
        <v>7340</v>
      </c>
      <c r="F51" s="10">
        <f>(E51-C51)/E51</f>
        <v>0.15408719346049046</v>
      </c>
    </row>
    <row r="52" spans="1:6" ht="19.5" customHeight="1">
      <c r="A52" s="6">
        <v>20401</v>
      </c>
      <c r="B52" s="12" t="s">
        <v>1185</v>
      </c>
      <c r="C52" s="8">
        <v>359</v>
      </c>
      <c r="D52" s="8">
        <v>359</v>
      </c>
      <c r="E52" s="8">
        <v>359</v>
      </c>
      <c r="F52" s="10">
        <f>(E52-C52)/E52</f>
        <v>0</v>
      </c>
    </row>
    <row r="53" spans="1:6" ht="19.5" customHeight="1">
      <c r="A53" s="6">
        <v>20402</v>
      </c>
      <c r="B53" s="12" t="s">
        <v>250</v>
      </c>
      <c r="C53" s="8">
        <v>5021</v>
      </c>
      <c r="D53" s="8">
        <v>5852</v>
      </c>
      <c r="E53" s="8">
        <v>5852</v>
      </c>
      <c r="F53" s="10">
        <f>(E53-C53)/E53</f>
        <v>0.14200273410799727</v>
      </c>
    </row>
    <row r="54" spans="1:6" ht="19.5" customHeight="1">
      <c r="A54" s="6">
        <v>20403</v>
      </c>
      <c r="B54" s="12" t="s">
        <v>1186</v>
      </c>
      <c r="C54" s="8">
        <v>0</v>
      </c>
      <c r="D54" s="8">
        <v>0</v>
      </c>
      <c r="E54" s="8">
        <v>0</v>
      </c>
      <c r="F54" s="10"/>
    </row>
    <row r="55" spans="1:6" ht="19.5" customHeight="1">
      <c r="A55" s="6">
        <v>20404</v>
      </c>
      <c r="B55" s="12" t="s">
        <v>251</v>
      </c>
      <c r="C55" s="8">
        <v>115</v>
      </c>
      <c r="D55" s="8">
        <v>415</v>
      </c>
      <c r="E55" s="8">
        <v>415</v>
      </c>
      <c r="F55" s="10">
        <f>(E55-C55)/E55</f>
        <v>0.72289156626506024</v>
      </c>
    </row>
    <row r="56" spans="1:6" ht="19.5" customHeight="1">
      <c r="A56" s="6">
        <v>20405</v>
      </c>
      <c r="B56" s="12" t="s">
        <v>252</v>
      </c>
      <c r="C56" s="8">
        <v>161</v>
      </c>
      <c r="D56" s="8">
        <v>161</v>
      </c>
      <c r="E56" s="8">
        <v>161</v>
      </c>
      <c r="F56" s="10">
        <f>(E56-C56)/E56</f>
        <v>0</v>
      </c>
    </row>
    <row r="57" spans="1:6" ht="19.5" customHeight="1">
      <c r="A57" s="6">
        <v>20406</v>
      </c>
      <c r="B57" s="12" t="s">
        <v>253</v>
      </c>
      <c r="C57" s="8">
        <v>553</v>
      </c>
      <c r="D57" s="8">
        <v>553</v>
      </c>
      <c r="E57" s="8">
        <v>553</v>
      </c>
      <c r="F57" s="10">
        <f>(E57-C57)/E57</f>
        <v>0</v>
      </c>
    </row>
    <row r="58" spans="1:6" ht="19.5" customHeight="1">
      <c r="A58" s="6">
        <v>20407</v>
      </c>
      <c r="B58" s="12" t="s">
        <v>1187</v>
      </c>
      <c r="C58" s="8">
        <v>0</v>
      </c>
      <c r="D58" s="8">
        <v>0</v>
      </c>
      <c r="E58" s="8">
        <v>0</v>
      </c>
      <c r="F58" s="10"/>
    </row>
    <row r="59" spans="1:6" ht="19.5" customHeight="1">
      <c r="A59" s="6">
        <v>20408</v>
      </c>
      <c r="B59" s="12" t="s">
        <v>1188</v>
      </c>
      <c r="C59" s="8">
        <v>0</v>
      </c>
      <c r="D59" s="8">
        <v>0</v>
      </c>
      <c r="E59" s="8">
        <v>0</v>
      </c>
      <c r="F59" s="10"/>
    </row>
    <row r="60" spans="1:6" ht="19.5" customHeight="1">
      <c r="A60" s="6">
        <v>20409</v>
      </c>
      <c r="B60" s="12" t="s">
        <v>1189</v>
      </c>
      <c r="C60" s="8">
        <v>0</v>
      </c>
      <c r="D60" s="8">
        <v>0</v>
      </c>
      <c r="E60" s="8">
        <v>0</v>
      </c>
      <c r="F60" s="10"/>
    </row>
    <row r="61" spans="1:6" ht="19.5" customHeight="1">
      <c r="A61" s="6">
        <v>20410</v>
      </c>
      <c r="B61" s="12" t="s">
        <v>1190</v>
      </c>
      <c r="C61" s="8">
        <v>0</v>
      </c>
      <c r="D61" s="8">
        <v>0</v>
      </c>
      <c r="E61" s="8">
        <v>0</v>
      </c>
      <c r="F61" s="10"/>
    </row>
    <row r="62" spans="1:6" ht="19.5" customHeight="1">
      <c r="A62" s="6">
        <v>20499</v>
      </c>
      <c r="B62" s="12" t="s">
        <v>1191</v>
      </c>
      <c r="C62" s="8">
        <v>0</v>
      </c>
      <c r="D62" s="8">
        <v>0</v>
      </c>
      <c r="E62" s="8">
        <v>0</v>
      </c>
      <c r="F62" s="10"/>
    </row>
    <row r="63" spans="1:6" ht="19.5" customHeight="1">
      <c r="A63" s="6">
        <v>205</v>
      </c>
      <c r="B63" s="12" t="s">
        <v>254</v>
      </c>
      <c r="C63" s="8">
        <v>44108</v>
      </c>
      <c r="D63" s="8">
        <v>40369</v>
      </c>
      <c r="E63" s="8">
        <v>40052</v>
      </c>
      <c r="F63" s="10">
        <f>(E63-C63)/E63</f>
        <v>-0.10126835114351343</v>
      </c>
    </row>
    <row r="64" spans="1:6" ht="19.5" customHeight="1">
      <c r="A64" s="6">
        <v>20501</v>
      </c>
      <c r="B64" s="12" t="s">
        <v>255</v>
      </c>
      <c r="C64" s="8">
        <v>2231</v>
      </c>
      <c r="D64" s="8">
        <v>1225</v>
      </c>
      <c r="E64" s="8">
        <v>1225</v>
      </c>
      <c r="F64" s="10">
        <f>(E64-C64)/E64</f>
        <v>-0.82122448979591833</v>
      </c>
    </row>
    <row r="65" spans="1:6" ht="19.5" customHeight="1">
      <c r="A65" s="6">
        <v>20502</v>
      </c>
      <c r="B65" s="12" t="s">
        <v>256</v>
      </c>
      <c r="C65" s="8">
        <v>39021</v>
      </c>
      <c r="D65" s="8">
        <v>36315</v>
      </c>
      <c r="E65" s="8">
        <v>35998</v>
      </c>
      <c r="F65" s="10">
        <f>(E65-C65)/E65</f>
        <v>-8.3976887604866934E-2</v>
      </c>
    </row>
    <row r="66" spans="1:6" ht="19.5" customHeight="1">
      <c r="A66" s="6">
        <v>20503</v>
      </c>
      <c r="B66" s="12" t="s">
        <v>257</v>
      </c>
      <c r="C66" s="8">
        <v>2036</v>
      </c>
      <c r="D66" s="8">
        <v>2036</v>
      </c>
      <c r="E66" s="8">
        <v>2036</v>
      </c>
      <c r="F66" s="10">
        <f>(E66-C66)/E66</f>
        <v>0</v>
      </c>
    </row>
    <row r="67" spans="1:6" ht="19.5" customHeight="1">
      <c r="A67" s="6">
        <v>20504</v>
      </c>
      <c r="B67" s="12" t="s">
        <v>1192</v>
      </c>
      <c r="C67" s="8">
        <v>0</v>
      </c>
      <c r="D67" s="8">
        <v>0</v>
      </c>
      <c r="E67" s="8">
        <v>0</v>
      </c>
      <c r="F67" s="10"/>
    </row>
    <row r="68" spans="1:6" ht="19.5" customHeight="1">
      <c r="A68" s="6">
        <v>20505</v>
      </c>
      <c r="B68" s="12" t="s">
        <v>1193</v>
      </c>
      <c r="C68" s="8">
        <v>0</v>
      </c>
      <c r="D68" s="8">
        <v>0</v>
      </c>
      <c r="E68" s="8">
        <v>0</v>
      </c>
      <c r="F68" s="10"/>
    </row>
    <row r="69" spans="1:6" ht="19.5" customHeight="1">
      <c r="A69" s="6">
        <v>20506</v>
      </c>
      <c r="B69" s="12" t="s">
        <v>1194</v>
      </c>
      <c r="C69" s="8">
        <v>0</v>
      </c>
      <c r="D69" s="8">
        <v>0</v>
      </c>
      <c r="E69" s="8">
        <v>0</v>
      </c>
      <c r="F69" s="10"/>
    </row>
    <row r="70" spans="1:6" ht="19.5" customHeight="1">
      <c r="A70" s="6">
        <v>20507</v>
      </c>
      <c r="B70" s="12" t="s">
        <v>1195</v>
      </c>
      <c r="C70" s="8">
        <v>0</v>
      </c>
      <c r="D70" s="8">
        <v>0</v>
      </c>
      <c r="E70" s="8">
        <v>0</v>
      </c>
      <c r="F70" s="10"/>
    </row>
    <row r="71" spans="1:6" ht="19.5" customHeight="1">
      <c r="A71" s="6">
        <v>20508</v>
      </c>
      <c r="B71" s="12" t="s">
        <v>258</v>
      </c>
      <c r="C71" s="8">
        <v>248</v>
      </c>
      <c r="D71" s="8">
        <v>248</v>
      </c>
      <c r="E71" s="8">
        <v>248</v>
      </c>
      <c r="F71" s="10">
        <f t="shared" ref="F71:F133" si="2">(E71-C71)/E71</f>
        <v>0</v>
      </c>
    </row>
    <row r="72" spans="1:6" ht="19.5" customHeight="1">
      <c r="A72" s="6">
        <v>20509</v>
      </c>
      <c r="B72" s="12" t="s">
        <v>259</v>
      </c>
      <c r="C72" s="8">
        <v>545</v>
      </c>
      <c r="D72" s="8">
        <v>545</v>
      </c>
      <c r="E72" s="8">
        <v>545</v>
      </c>
      <c r="F72" s="10">
        <f t="shared" si="2"/>
        <v>0</v>
      </c>
    </row>
    <row r="73" spans="1:6" ht="19.5" customHeight="1">
      <c r="A73" s="6">
        <v>20599</v>
      </c>
      <c r="B73" s="12" t="s">
        <v>1196</v>
      </c>
      <c r="C73" s="8">
        <v>27</v>
      </c>
      <c r="D73" s="8">
        <v>0</v>
      </c>
      <c r="E73" s="8">
        <v>0</v>
      </c>
      <c r="F73" s="10"/>
    </row>
    <row r="74" spans="1:6" ht="19.5" customHeight="1">
      <c r="A74" s="6">
        <v>206</v>
      </c>
      <c r="B74" s="12" t="s">
        <v>260</v>
      </c>
      <c r="C74" s="8">
        <v>573</v>
      </c>
      <c r="D74" s="8">
        <v>694</v>
      </c>
      <c r="E74" s="8">
        <v>694</v>
      </c>
      <c r="F74" s="10">
        <f t="shared" si="2"/>
        <v>0.17435158501440923</v>
      </c>
    </row>
    <row r="75" spans="1:6" ht="19.5" customHeight="1">
      <c r="A75" s="6">
        <v>20601</v>
      </c>
      <c r="B75" s="12" t="s">
        <v>261</v>
      </c>
      <c r="C75" s="8">
        <v>0</v>
      </c>
      <c r="D75" s="8">
        <v>0</v>
      </c>
      <c r="E75" s="8">
        <v>0</v>
      </c>
      <c r="F75" s="10"/>
    </row>
    <row r="76" spans="1:6" ht="19.5" customHeight="1">
      <c r="A76" s="6">
        <v>20602</v>
      </c>
      <c r="B76" s="12" t="s">
        <v>1197</v>
      </c>
      <c r="C76" s="8">
        <v>0</v>
      </c>
      <c r="D76" s="8">
        <v>0</v>
      </c>
      <c r="E76" s="8">
        <v>0</v>
      </c>
      <c r="F76" s="10"/>
    </row>
    <row r="77" spans="1:6" ht="19.5" customHeight="1">
      <c r="A77" s="6">
        <v>20603</v>
      </c>
      <c r="B77" s="12" t="s">
        <v>1198</v>
      </c>
      <c r="C77" s="8">
        <v>0</v>
      </c>
      <c r="D77" s="8">
        <v>0</v>
      </c>
      <c r="E77" s="8">
        <v>0</v>
      </c>
      <c r="F77" s="10"/>
    </row>
    <row r="78" spans="1:6" ht="19.5" customHeight="1">
      <c r="A78" s="6">
        <v>20604</v>
      </c>
      <c r="B78" s="12" t="s">
        <v>262</v>
      </c>
      <c r="C78" s="8">
        <v>478</v>
      </c>
      <c r="D78" s="8">
        <v>538</v>
      </c>
      <c r="E78" s="8">
        <v>538</v>
      </c>
      <c r="F78" s="10">
        <f t="shared" si="2"/>
        <v>0.11152416356877323</v>
      </c>
    </row>
    <row r="79" spans="1:6" ht="19.5" customHeight="1">
      <c r="A79" s="6">
        <v>20605</v>
      </c>
      <c r="B79" s="12" t="s">
        <v>1199</v>
      </c>
      <c r="C79" s="8">
        <v>0</v>
      </c>
      <c r="D79" s="8">
        <v>0</v>
      </c>
      <c r="E79" s="8">
        <v>0</v>
      </c>
      <c r="F79" s="10"/>
    </row>
    <row r="80" spans="1:6" ht="19.5" customHeight="1">
      <c r="A80" s="6">
        <v>20606</v>
      </c>
      <c r="B80" s="12" t="s">
        <v>1200</v>
      </c>
      <c r="C80" s="8">
        <v>0</v>
      </c>
      <c r="D80" s="8">
        <v>0</v>
      </c>
      <c r="E80" s="8">
        <v>0</v>
      </c>
      <c r="F80" s="10"/>
    </row>
    <row r="81" spans="1:6" ht="19.5" customHeight="1">
      <c r="A81" s="6">
        <v>20607</v>
      </c>
      <c r="B81" s="12" t="s">
        <v>263</v>
      </c>
      <c r="C81" s="8">
        <v>95</v>
      </c>
      <c r="D81" s="8">
        <v>156</v>
      </c>
      <c r="E81" s="8">
        <v>156</v>
      </c>
      <c r="F81" s="10">
        <f t="shared" si="2"/>
        <v>0.39102564102564102</v>
      </c>
    </row>
    <row r="82" spans="1:6" ht="19.5" customHeight="1">
      <c r="A82" s="6">
        <v>20608</v>
      </c>
      <c r="B82" s="12" t="s">
        <v>1201</v>
      </c>
      <c r="C82" s="8">
        <v>0</v>
      </c>
      <c r="D82" s="8">
        <v>0</v>
      </c>
      <c r="E82" s="8">
        <v>0</v>
      </c>
      <c r="F82" s="10"/>
    </row>
    <row r="83" spans="1:6" ht="19.5" customHeight="1">
      <c r="A83" s="6">
        <v>20609</v>
      </c>
      <c r="B83" s="12" t="s">
        <v>1202</v>
      </c>
      <c r="C83" s="8">
        <v>0</v>
      </c>
      <c r="D83" s="8">
        <v>0</v>
      </c>
      <c r="E83" s="8">
        <v>0</v>
      </c>
      <c r="F83" s="10"/>
    </row>
    <row r="84" spans="1:6" ht="19.5" customHeight="1">
      <c r="A84" s="6">
        <v>20699</v>
      </c>
      <c r="B84" s="12" t="s">
        <v>1203</v>
      </c>
      <c r="C84" s="8">
        <v>0</v>
      </c>
      <c r="D84" s="8">
        <v>0</v>
      </c>
      <c r="E84" s="8">
        <v>0</v>
      </c>
      <c r="F84" s="10"/>
    </row>
    <row r="85" spans="1:6" ht="19.5" customHeight="1">
      <c r="A85" s="6">
        <v>207</v>
      </c>
      <c r="B85" s="12" t="s">
        <v>1204</v>
      </c>
      <c r="C85" s="8">
        <v>3788</v>
      </c>
      <c r="D85" s="8">
        <v>8774</v>
      </c>
      <c r="E85" s="8">
        <v>8774</v>
      </c>
      <c r="F85" s="10">
        <f t="shared" si="2"/>
        <v>0.56826988830635972</v>
      </c>
    </row>
    <row r="86" spans="1:6" ht="19.5" customHeight="1">
      <c r="A86" s="6">
        <v>20701</v>
      </c>
      <c r="B86" s="12" t="s">
        <v>1205</v>
      </c>
      <c r="C86" s="8">
        <v>3642</v>
      </c>
      <c r="D86" s="8">
        <v>7598</v>
      </c>
      <c r="E86" s="8">
        <v>7598</v>
      </c>
      <c r="F86" s="10">
        <f t="shared" si="2"/>
        <v>0.52066333245590946</v>
      </c>
    </row>
    <row r="87" spans="1:6" ht="19.5" customHeight="1">
      <c r="A87" s="6">
        <v>20702</v>
      </c>
      <c r="B87" s="12" t="s">
        <v>264</v>
      </c>
      <c r="C87" s="8">
        <v>0</v>
      </c>
      <c r="D87" s="8">
        <v>83</v>
      </c>
      <c r="E87" s="8">
        <v>83</v>
      </c>
      <c r="F87" s="10">
        <f t="shared" si="2"/>
        <v>1</v>
      </c>
    </row>
    <row r="88" spans="1:6" ht="19.5" customHeight="1">
      <c r="A88" s="6">
        <v>20703</v>
      </c>
      <c r="B88" s="12" t="s">
        <v>265</v>
      </c>
      <c r="C88" s="8">
        <v>100</v>
      </c>
      <c r="D88" s="8">
        <v>467</v>
      </c>
      <c r="E88" s="8">
        <v>467</v>
      </c>
      <c r="F88" s="10">
        <f t="shared" si="2"/>
        <v>0.78586723768736622</v>
      </c>
    </row>
    <row r="89" spans="1:6" ht="19.5" customHeight="1">
      <c r="A89" s="6">
        <v>20706</v>
      </c>
      <c r="B89" s="12" t="s">
        <v>1206</v>
      </c>
      <c r="C89" s="8">
        <v>46</v>
      </c>
      <c r="D89" s="8">
        <v>91</v>
      </c>
      <c r="E89" s="8">
        <v>91</v>
      </c>
      <c r="F89" s="10">
        <f t="shared" si="2"/>
        <v>0.49450549450549453</v>
      </c>
    </row>
    <row r="90" spans="1:6" ht="19.5" customHeight="1">
      <c r="A90" s="6">
        <v>20708</v>
      </c>
      <c r="B90" s="12" t="s">
        <v>1207</v>
      </c>
      <c r="C90" s="8">
        <v>0</v>
      </c>
      <c r="D90" s="8">
        <v>535</v>
      </c>
      <c r="E90" s="8">
        <v>535</v>
      </c>
      <c r="F90" s="10">
        <f t="shared" si="2"/>
        <v>1</v>
      </c>
    </row>
    <row r="91" spans="1:6" ht="19.5" customHeight="1">
      <c r="A91" s="6">
        <v>20799</v>
      </c>
      <c r="B91" s="12" t="s">
        <v>1208</v>
      </c>
      <c r="C91" s="8">
        <v>0</v>
      </c>
      <c r="D91" s="8">
        <v>0</v>
      </c>
      <c r="E91" s="8">
        <v>0</v>
      </c>
      <c r="F91" s="10"/>
    </row>
    <row r="92" spans="1:6" ht="19.5" customHeight="1">
      <c r="A92" s="6">
        <v>208</v>
      </c>
      <c r="B92" s="12" t="s">
        <v>21</v>
      </c>
      <c r="C92" s="8">
        <v>20805</v>
      </c>
      <c r="D92" s="8">
        <v>37007</v>
      </c>
      <c r="E92" s="8">
        <v>37007</v>
      </c>
      <c r="F92" s="10">
        <f t="shared" si="2"/>
        <v>0.43780906315021484</v>
      </c>
    </row>
    <row r="93" spans="1:6" ht="19.5" customHeight="1">
      <c r="A93" s="6">
        <v>20801</v>
      </c>
      <c r="B93" s="12" t="s">
        <v>266</v>
      </c>
      <c r="C93" s="8">
        <v>545</v>
      </c>
      <c r="D93" s="8">
        <v>565</v>
      </c>
      <c r="E93" s="8">
        <v>565</v>
      </c>
      <c r="F93" s="10">
        <f t="shared" si="2"/>
        <v>3.5398230088495575E-2</v>
      </c>
    </row>
    <row r="94" spans="1:6" ht="19.5" customHeight="1">
      <c r="A94" s="6">
        <v>20802</v>
      </c>
      <c r="B94" s="12" t="s">
        <v>267</v>
      </c>
      <c r="C94" s="8">
        <v>1385</v>
      </c>
      <c r="D94" s="8">
        <v>1937</v>
      </c>
      <c r="E94" s="8">
        <v>1937</v>
      </c>
      <c r="F94" s="10">
        <f t="shared" si="2"/>
        <v>0.28497676819824469</v>
      </c>
    </row>
    <row r="95" spans="1:6" ht="19.5" customHeight="1">
      <c r="A95" s="6">
        <v>20804</v>
      </c>
      <c r="B95" s="12" t="s">
        <v>138</v>
      </c>
      <c r="C95" s="8">
        <v>0</v>
      </c>
      <c r="D95" s="8">
        <v>0</v>
      </c>
      <c r="E95" s="8">
        <v>0</v>
      </c>
      <c r="F95" s="10"/>
    </row>
    <row r="96" spans="1:6" ht="19.5" customHeight="1">
      <c r="A96" s="6">
        <v>20805</v>
      </c>
      <c r="B96" s="12" t="s">
        <v>268</v>
      </c>
      <c r="C96" s="8">
        <v>9926</v>
      </c>
      <c r="D96" s="8">
        <v>11129</v>
      </c>
      <c r="E96" s="8">
        <v>11129</v>
      </c>
      <c r="F96" s="10">
        <f t="shared" si="2"/>
        <v>0.10809596549555216</v>
      </c>
    </row>
    <row r="97" spans="1:6" ht="19.5" customHeight="1">
      <c r="A97" s="6">
        <v>20806</v>
      </c>
      <c r="B97" s="12" t="s">
        <v>1209</v>
      </c>
      <c r="C97" s="8">
        <v>0</v>
      </c>
      <c r="D97" s="8">
        <v>0</v>
      </c>
      <c r="E97" s="8">
        <v>0</v>
      </c>
      <c r="F97" s="10"/>
    </row>
    <row r="98" spans="1:6" ht="19.5" customHeight="1">
      <c r="A98" s="6">
        <v>20807</v>
      </c>
      <c r="B98" s="12" t="s">
        <v>269</v>
      </c>
      <c r="C98" s="8">
        <v>2000</v>
      </c>
      <c r="D98" s="8">
        <v>4500</v>
      </c>
      <c r="E98" s="8">
        <v>4500</v>
      </c>
      <c r="F98" s="10">
        <f t="shared" si="2"/>
        <v>0.55555555555555558</v>
      </c>
    </row>
    <row r="99" spans="1:6" ht="19.5" customHeight="1">
      <c r="A99" s="6">
        <v>20808</v>
      </c>
      <c r="B99" s="12" t="s">
        <v>270</v>
      </c>
      <c r="C99" s="8">
        <v>1400</v>
      </c>
      <c r="D99" s="8">
        <v>1473</v>
      </c>
      <c r="E99" s="8">
        <v>1473</v>
      </c>
      <c r="F99" s="10">
        <f t="shared" si="2"/>
        <v>4.9558723693143243E-2</v>
      </c>
    </row>
    <row r="100" spans="1:6" ht="19.5" customHeight="1">
      <c r="A100" s="6">
        <v>20809</v>
      </c>
      <c r="B100" s="12" t="s">
        <v>271</v>
      </c>
      <c r="C100" s="8">
        <v>200</v>
      </c>
      <c r="D100" s="8">
        <v>273</v>
      </c>
      <c r="E100" s="8">
        <v>273</v>
      </c>
      <c r="F100" s="10">
        <f t="shared" si="2"/>
        <v>0.26739926739926739</v>
      </c>
    </row>
    <row r="101" spans="1:6" ht="19.5" customHeight="1">
      <c r="A101" s="6">
        <v>20810</v>
      </c>
      <c r="B101" s="12" t="s">
        <v>272</v>
      </c>
      <c r="C101" s="8">
        <v>222</v>
      </c>
      <c r="D101" s="8">
        <v>321</v>
      </c>
      <c r="E101" s="8">
        <v>321</v>
      </c>
      <c r="F101" s="10">
        <f t="shared" si="2"/>
        <v>0.30841121495327101</v>
      </c>
    </row>
    <row r="102" spans="1:6" ht="19.5" customHeight="1">
      <c r="A102" s="6">
        <v>20811</v>
      </c>
      <c r="B102" s="12" t="s">
        <v>273</v>
      </c>
      <c r="C102" s="8">
        <v>1265</v>
      </c>
      <c r="D102" s="8">
        <v>1655</v>
      </c>
      <c r="E102" s="8">
        <v>1655</v>
      </c>
      <c r="F102" s="10">
        <f t="shared" si="2"/>
        <v>0.23564954682779457</v>
      </c>
    </row>
    <row r="103" spans="1:6" ht="19.5" customHeight="1">
      <c r="A103" s="6">
        <v>20816</v>
      </c>
      <c r="B103" s="12" t="s">
        <v>274</v>
      </c>
      <c r="C103" s="8">
        <v>24</v>
      </c>
      <c r="D103" s="8">
        <v>49</v>
      </c>
      <c r="E103" s="8">
        <v>49</v>
      </c>
      <c r="F103" s="10">
        <f t="shared" si="2"/>
        <v>0.51020408163265307</v>
      </c>
    </row>
    <row r="104" spans="1:6" ht="19.5" customHeight="1">
      <c r="A104" s="6">
        <v>20819</v>
      </c>
      <c r="B104" s="12" t="s">
        <v>275</v>
      </c>
      <c r="C104" s="8">
        <v>2000</v>
      </c>
      <c r="D104" s="8">
        <v>3772</v>
      </c>
      <c r="E104" s="8">
        <v>3772</v>
      </c>
      <c r="F104" s="10">
        <f t="shared" si="2"/>
        <v>0.46977730646871685</v>
      </c>
    </row>
    <row r="105" spans="1:6" ht="19.5" customHeight="1">
      <c r="A105" s="6">
        <v>20820</v>
      </c>
      <c r="B105" s="12" t="s">
        <v>276</v>
      </c>
      <c r="C105" s="8">
        <v>0</v>
      </c>
      <c r="D105" s="8">
        <v>574</v>
      </c>
      <c r="E105" s="8">
        <v>574</v>
      </c>
      <c r="F105" s="10">
        <f t="shared" si="2"/>
        <v>1</v>
      </c>
    </row>
    <row r="106" spans="1:6" ht="19.5" customHeight="1">
      <c r="A106" s="6">
        <v>20821</v>
      </c>
      <c r="B106" s="12" t="s">
        <v>277</v>
      </c>
      <c r="C106" s="8">
        <v>0</v>
      </c>
      <c r="D106" s="8">
        <v>1833</v>
      </c>
      <c r="E106" s="8">
        <v>1833</v>
      </c>
      <c r="F106" s="10">
        <f t="shared" si="2"/>
        <v>1</v>
      </c>
    </row>
    <row r="107" spans="1:6" ht="19.5" customHeight="1">
      <c r="A107" s="6">
        <v>20824</v>
      </c>
      <c r="B107" s="12" t="s">
        <v>1210</v>
      </c>
      <c r="C107" s="8">
        <v>0</v>
      </c>
      <c r="D107" s="8">
        <v>0</v>
      </c>
      <c r="E107" s="8">
        <v>0</v>
      </c>
      <c r="F107" s="10"/>
    </row>
    <row r="108" spans="1:6" ht="19.5" customHeight="1">
      <c r="A108" s="6">
        <v>20825</v>
      </c>
      <c r="B108" s="12" t="s">
        <v>278</v>
      </c>
      <c r="C108" s="8">
        <v>0</v>
      </c>
      <c r="D108" s="8">
        <v>341</v>
      </c>
      <c r="E108" s="8">
        <v>341</v>
      </c>
      <c r="F108" s="10">
        <f t="shared" si="2"/>
        <v>1</v>
      </c>
    </row>
    <row r="109" spans="1:6" ht="19.5" customHeight="1">
      <c r="A109" s="6">
        <v>20826</v>
      </c>
      <c r="B109" s="12" t="s">
        <v>279</v>
      </c>
      <c r="C109" s="8">
        <v>1838</v>
      </c>
      <c r="D109" s="8">
        <v>8348</v>
      </c>
      <c r="E109" s="8">
        <v>8348</v>
      </c>
      <c r="F109" s="10">
        <f t="shared" si="2"/>
        <v>0.77982750359367514</v>
      </c>
    </row>
    <row r="110" spans="1:6" ht="19.5" customHeight="1">
      <c r="A110" s="6">
        <v>20827</v>
      </c>
      <c r="B110" s="12" t="s">
        <v>280</v>
      </c>
      <c r="C110" s="8">
        <v>0</v>
      </c>
      <c r="D110" s="8">
        <v>50</v>
      </c>
      <c r="E110" s="8">
        <v>50</v>
      </c>
      <c r="F110" s="10">
        <f t="shared" si="2"/>
        <v>1</v>
      </c>
    </row>
    <row r="111" spans="1:6" ht="19.5" customHeight="1">
      <c r="A111" s="6">
        <v>20828</v>
      </c>
      <c r="B111" s="12" t="s">
        <v>1211</v>
      </c>
      <c r="C111" s="8">
        <v>0</v>
      </c>
      <c r="D111" s="8">
        <v>158</v>
      </c>
      <c r="E111" s="8">
        <v>158</v>
      </c>
      <c r="F111" s="10">
        <f t="shared" si="2"/>
        <v>1</v>
      </c>
    </row>
    <row r="112" spans="1:6" ht="19.5" customHeight="1">
      <c r="A112" s="6">
        <v>20899</v>
      </c>
      <c r="B112" s="12" t="s">
        <v>1212</v>
      </c>
      <c r="C112" s="8">
        <v>0</v>
      </c>
      <c r="D112" s="8">
        <v>29</v>
      </c>
      <c r="E112" s="8">
        <v>29</v>
      </c>
      <c r="F112" s="10">
        <f t="shared" si="2"/>
        <v>1</v>
      </c>
    </row>
    <row r="113" spans="1:6" ht="19.5" customHeight="1">
      <c r="A113" s="6">
        <v>210</v>
      </c>
      <c r="B113" s="12" t="s">
        <v>1213</v>
      </c>
      <c r="C113" s="8">
        <v>25524</v>
      </c>
      <c r="D113" s="8">
        <v>24085</v>
      </c>
      <c r="E113" s="8">
        <v>24085</v>
      </c>
      <c r="F113" s="10">
        <f t="shared" si="2"/>
        <v>-5.974673033008096E-2</v>
      </c>
    </row>
    <row r="114" spans="1:6" ht="19.5" customHeight="1">
      <c r="A114" s="6">
        <v>21001</v>
      </c>
      <c r="B114" s="12" t="s">
        <v>1214</v>
      </c>
      <c r="C114" s="8">
        <v>380</v>
      </c>
      <c r="D114" s="8">
        <v>421</v>
      </c>
      <c r="E114" s="8">
        <v>421</v>
      </c>
      <c r="F114" s="10">
        <f t="shared" si="2"/>
        <v>9.7387173396674589E-2</v>
      </c>
    </row>
    <row r="115" spans="1:6" ht="19.5" customHeight="1">
      <c r="A115" s="6">
        <v>21002</v>
      </c>
      <c r="B115" s="12" t="s">
        <v>281</v>
      </c>
      <c r="C115" s="8">
        <v>2909</v>
      </c>
      <c r="D115" s="8">
        <v>2957</v>
      </c>
      <c r="E115" s="8">
        <v>2957</v>
      </c>
      <c r="F115" s="10">
        <f t="shared" si="2"/>
        <v>1.6232668244842745E-2</v>
      </c>
    </row>
    <row r="116" spans="1:6" ht="19.5" customHeight="1">
      <c r="A116" s="6">
        <v>21003</v>
      </c>
      <c r="B116" s="12" t="s">
        <v>282</v>
      </c>
      <c r="C116" s="8">
        <v>3279</v>
      </c>
      <c r="D116" s="8">
        <v>3356</v>
      </c>
      <c r="E116" s="8">
        <v>3356</v>
      </c>
      <c r="F116" s="10">
        <f t="shared" si="2"/>
        <v>2.2943980929678188E-2</v>
      </c>
    </row>
    <row r="117" spans="1:6" ht="19.5" customHeight="1">
      <c r="A117" s="6">
        <v>21004</v>
      </c>
      <c r="B117" s="12" t="s">
        <v>283</v>
      </c>
      <c r="C117" s="8">
        <v>2932</v>
      </c>
      <c r="D117" s="8">
        <v>3356</v>
      </c>
      <c r="E117" s="8">
        <v>3356</v>
      </c>
      <c r="F117" s="10">
        <f t="shared" si="2"/>
        <v>0.1263408820023838</v>
      </c>
    </row>
    <row r="118" spans="1:6" ht="31.5" customHeight="1">
      <c r="A118" s="6">
        <v>21006</v>
      </c>
      <c r="B118" s="12" t="s">
        <v>1215</v>
      </c>
      <c r="C118" s="8">
        <v>20</v>
      </c>
      <c r="D118" s="8">
        <v>40</v>
      </c>
      <c r="E118" s="8">
        <v>40</v>
      </c>
      <c r="F118" s="10">
        <f t="shared" si="2"/>
        <v>0.5</v>
      </c>
    </row>
    <row r="119" spans="1:6" ht="19.5" customHeight="1">
      <c r="A119" s="6">
        <v>21007</v>
      </c>
      <c r="B119" s="12" t="s">
        <v>284</v>
      </c>
      <c r="C119" s="8">
        <v>484</v>
      </c>
      <c r="D119" s="8">
        <v>550</v>
      </c>
      <c r="E119" s="8">
        <v>550</v>
      </c>
      <c r="F119" s="10">
        <f t="shared" si="2"/>
        <v>0.12</v>
      </c>
    </row>
    <row r="120" spans="1:6" ht="19.5" customHeight="1">
      <c r="A120" s="6">
        <v>21011</v>
      </c>
      <c r="B120" s="12" t="s">
        <v>285</v>
      </c>
      <c r="C120" s="8">
        <v>5583</v>
      </c>
      <c r="D120" s="8">
        <v>5789</v>
      </c>
      <c r="E120" s="8">
        <v>5789</v>
      </c>
      <c r="F120" s="10">
        <f t="shared" si="2"/>
        <v>3.5584729659699429E-2</v>
      </c>
    </row>
    <row r="121" spans="1:6" ht="19.5" customHeight="1">
      <c r="A121" s="6">
        <v>21012</v>
      </c>
      <c r="B121" s="12" t="s">
        <v>22</v>
      </c>
      <c r="C121" s="8">
        <v>7435</v>
      </c>
      <c r="D121" s="8">
        <v>4360</v>
      </c>
      <c r="E121" s="8">
        <v>4360</v>
      </c>
      <c r="F121" s="10">
        <f t="shared" si="2"/>
        <v>-0.70527522935779818</v>
      </c>
    </row>
    <row r="122" spans="1:6" ht="19.5" customHeight="1">
      <c r="A122" s="6">
        <v>21013</v>
      </c>
      <c r="B122" s="12" t="s">
        <v>286</v>
      </c>
      <c r="C122" s="8">
        <v>1500</v>
      </c>
      <c r="D122" s="8">
        <v>1526</v>
      </c>
      <c r="E122" s="8">
        <v>1526</v>
      </c>
      <c r="F122" s="10">
        <f t="shared" si="2"/>
        <v>1.7038007863695939E-2</v>
      </c>
    </row>
    <row r="123" spans="1:6" ht="19.5" customHeight="1">
      <c r="A123" s="6">
        <v>21014</v>
      </c>
      <c r="B123" s="12" t="s">
        <v>1216</v>
      </c>
      <c r="C123" s="8">
        <v>0</v>
      </c>
      <c r="D123" s="8">
        <v>0</v>
      </c>
      <c r="E123" s="8">
        <v>0</v>
      </c>
      <c r="F123" s="10"/>
    </row>
    <row r="124" spans="1:6" ht="19.5" customHeight="1">
      <c r="A124" s="6">
        <v>21015</v>
      </c>
      <c r="B124" s="12" t="s">
        <v>1217</v>
      </c>
      <c r="C124" s="8">
        <v>0</v>
      </c>
      <c r="D124" s="8">
        <v>126</v>
      </c>
      <c r="E124" s="8">
        <v>126</v>
      </c>
      <c r="F124" s="10">
        <f t="shared" si="2"/>
        <v>1</v>
      </c>
    </row>
    <row r="125" spans="1:6" ht="19.5" customHeight="1">
      <c r="A125" s="6">
        <v>21016</v>
      </c>
      <c r="B125" s="12" t="s">
        <v>1218</v>
      </c>
      <c r="C125" s="8">
        <v>1002</v>
      </c>
      <c r="D125" s="8">
        <v>1101</v>
      </c>
      <c r="E125" s="8">
        <v>1101</v>
      </c>
      <c r="F125" s="10">
        <f t="shared" si="2"/>
        <v>8.9918256130790186E-2</v>
      </c>
    </row>
    <row r="126" spans="1:6" ht="19.5" customHeight="1">
      <c r="A126" s="6">
        <v>21099</v>
      </c>
      <c r="B126" s="12" t="s">
        <v>1219</v>
      </c>
      <c r="C126" s="8">
        <v>0</v>
      </c>
      <c r="D126" s="8">
        <v>503</v>
      </c>
      <c r="E126" s="8">
        <v>503</v>
      </c>
      <c r="F126" s="10">
        <f t="shared" si="2"/>
        <v>1</v>
      </c>
    </row>
    <row r="127" spans="1:6" ht="19.5" customHeight="1">
      <c r="A127" s="6">
        <v>211</v>
      </c>
      <c r="B127" s="12" t="s">
        <v>23</v>
      </c>
      <c r="C127" s="8">
        <v>7242</v>
      </c>
      <c r="D127" s="8">
        <v>9482</v>
      </c>
      <c r="E127" s="8">
        <v>9482</v>
      </c>
      <c r="F127" s="10">
        <f t="shared" si="2"/>
        <v>0.23623708078464459</v>
      </c>
    </row>
    <row r="128" spans="1:6" ht="19.5" customHeight="1">
      <c r="A128" s="6">
        <v>21101</v>
      </c>
      <c r="B128" s="12" t="s">
        <v>287</v>
      </c>
      <c r="C128" s="8">
        <v>327</v>
      </c>
      <c r="D128" s="8">
        <v>360</v>
      </c>
      <c r="E128" s="8">
        <v>360</v>
      </c>
      <c r="F128" s="10">
        <f t="shared" si="2"/>
        <v>9.166666666666666E-2</v>
      </c>
    </row>
    <row r="129" spans="1:6" ht="19.5" customHeight="1">
      <c r="A129" s="6">
        <v>21102</v>
      </c>
      <c r="B129" s="12" t="s">
        <v>1220</v>
      </c>
      <c r="C129" s="8">
        <v>0</v>
      </c>
      <c r="D129" s="8">
        <v>0</v>
      </c>
      <c r="E129" s="8">
        <v>0</v>
      </c>
      <c r="F129" s="10"/>
    </row>
    <row r="130" spans="1:6" ht="19.5" customHeight="1">
      <c r="A130" s="6">
        <v>21103</v>
      </c>
      <c r="B130" s="12" t="s">
        <v>288</v>
      </c>
      <c r="C130" s="8">
        <v>1045</v>
      </c>
      <c r="D130" s="8">
        <v>1269</v>
      </c>
      <c r="E130" s="8">
        <v>1269</v>
      </c>
      <c r="F130" s="10">
        <f t="shared" si="2"/>
        <v>0.17651694247438929</v>
      </c>
    </row>
    <row r="131" spans="1:6" ht="19.5" customHeight="1">
      <c r="A131" s="6">
        <v>21104</v>
      </c>
      <c r="B131" s="12" t="s">
        <v>289</v>
      </c>
      <c r="C131" s="8">
        <v>1182</v>
      </c>
      <c r="D131" s="8">
        <v>1940</v>
      </c>
      <c r="E131" s="8">
        <v>1940</v>
      </c>
      <c r="F131" s="10">
        <f t="shared" si="2"/>
        <v>0.39072164948453608</v>
      </c>
    </row>
    <row r="132" spans="1:6" ht="19.5" customHeight="1">
      <c r="A132" s="6">
        <v>21105</v>
      </c>
      <c r="B132" s="12" t="s">
        <v>1221</v>
      </c>
      <c r="C132" s="8">
        <v>1273</v>
      </c>
      <c r="D132" s="8">
        <v>1737</v>
      </c>
      <c r="E132" s="8">
        <v>1737</v>
      </c>
      <c r="F132" s="10">
        <f t="shared" si="2"/>
        <v>0.26712723085780082</v>
      </c>
    </row>
    <row r="133" spans="1:6" ht="19.5" customHeight="1">
      <c r="A133" s="6">
        <v>21106</v>
      </c>
      <c r="B133" s="12" t="s">
        <v>290</v>
      </c>
      <c r="C133" s="8">
        <v>2715</v>
      </c>
      <c r="D133" s="8">
        <v>2910</v>
      </c>
      <c r="E133" s="8">
        <v>2910</v>
      </c>
      <c r="F133" s="10">
        <f t="shared" si="2"/>
        <v>6.7010309278350513E-2</v>
      </c>
    </row>
    <row r="134" spans="1:6" ht="19.5" customHeight="1">
      <c r="A134" s="6">
        <v>21107</v>
      </c>
      <c r="B134" s="12" t="s">
        <v>1222</v>
      </c>
      <c r="C134" s="8">
        <v>0</v>
      </c>
      <c r="D134" s="8">
        <v>0</v>
      </c>
      <c r="E134" s="8">
        <v>0</v>
      </c>
      <c r="F134" s="10"/>
    </row>
    <row r="135" spans="1:6" ht="19.5" customHeight="1">
      <c r="A135" s="6">
        <v>21108</v>
      </c>
      <c r="B135" s="12" t="s">
        <v>1223</v>
      </c>
      <c r="C135" s="8">
        <v>0</v>
      </c>
      <c r="D135" s="8">
        <v>0</v>
      </c>
      <c r="E135" s="8">
        <v>0</v>
      </c>
      <c r="F135" s="10"/>
    </row>
    <row r="136" spans="1:6" ht="19.5" customHeight="1">
      <c r="A136" s="6">
        <v>21109</v>
      </c>
      <c r="B136" s="12" t="s">
        <v>1224</v>
      </c>
      <c r="C136" s="8">
        <v>0</v>
      </c>
      <c r="D136" s="8">
        <v>0</v>
      </c>
      <c r="E136" s="8">
        <v>0</v>
      </c>
      <c r="F136" s="10"/>
    </row>
    <row r="137" spans="1:6" ht="19.5" customHeight="1">
      <c r="A137" s="6">
        <v>21110</v>
      </c>
      <c r="B137" s="12" t="s">
        <v>1225</v>
      </c>
      <c r="C137" s="8">
        <v>0</v>
      </c>
      <c r="D137" s="8">
        <v>35</v>
      </c>
      <c r="E137" s="8">
        <v>35</v>
      </c>
      <c r="F137" s="10">
        <f t="shared" ref="F137:F198" si="3">(E137-C137)/E137</f>
        <v>1</v>
      </c>
    </row>
    <row r="138" spans="1:6" ht="19.5" customHeight="1">
      <c r="A138" s="6">
        <v>21111</v>
      </c>
      <c r="B138" s="12" t="s">
        <v>1226</v>
      </c>
      <c r="C138" s="8">
        <v>0</v>
      </c>
      <c r="D138" s="8">
        <v>0</v>
      </c>
      <c r="E138" s="8">
        <v>0</v>
      </c>
      <c r="F138" s="10"/>
    </row>
    <row r="139" spans="1:6" ht="19.5" customHeight="1">
      <c r="A139" s="6">
        <v>21112</v>
      </c>
      <c r="B139" s="12" t="s">
        <v>1227</v>
      </c>
      <c r="C139" s="8">
        <v>0</v>
      </c>
      <c r="D139" s="8">
        <v>0</v>
      </c>
      <c r="E139" s="8">
        <v>0</v>
      </c>
      <c r="F139" s="10"/>
    </row>
    <row r="140" spans="1:6" ht="19.5" customHeight="1">
      <c r="A140" s="6">
        <v>21113</v>
      </c>
      <c r="B140" s="12" t="s">
        <v>1228</v>
      </c>
      <c r="C140" s="8">
        <v>0</v>
      </c>
      <c r="D140" s="8">
        <v>0</v>
      </c>
      <c r="E140" s="8">
        <v>0</v>
      </c>
      <c r="F140" s="10"/>
    </row>
    <row r="141" spans="1:6" ht="19.5" customHeight="1">
      <c r="A141" s="6">
        <v>21114</v>
      </c>
      <c r="B141" s="12" t="s">
        <v>291</v>
      </c>
      <c r="C141" s="8">
        <v>0</v>
      </c>
      <c r="D141" s="8">
        <v>631</v>
      </c>
      <c r="E141" s="8">
        <v>631</v>
      </c>
      <c r="F141" s="10">
        <f t="shared" si="3"/>
        <v>1</v>
      </c>
    </row>
    <row r="142" spans="1:6" ht="19.5" customHeight="1">
      <c r="A142" s="6">
        <v>21199</v>
      </c>
      <c r="B142" s="12" t="s">
        <v>1229</v>
      </c>
      <c r="C142" s="8">
        <v>700</v>
      </c>
      <c r="D142" s="8">
        <v>600</v>
      </c>
      <c r="E142" s="8">
        <v>600</v>
      </c>
      <c r="F142" s="10">
        <f t="shared" si="3"/>
        <v>-0.16666666666666666</v>
      </c>
    </row>
    <row r="143" spans="1:6" ht="19.5" customHeight="1">
      <c r="A143" s="6">
        <v>212</v>
      </c>
      <c r="B143" s="12" t="s">
        <v>24</v>
      </c>
      <c r="C143" s="8">
        <v>2572</v>
      </c>
      <c r="D143" s="8">
        <v>10843</v>
      </c>
      <c r="E143" s="8">
        <v>10843</v>
      </c>
      <c r="F143" s="10">
        <f t="shared" si="3"/>
        <v>0.76279627409388551</v>
      </c>
    </row>
    <row r="144" spans="1:6" ht="19.5" customHeight="1">
      <c r="A144" s="6">
        <v>21201</v>
      </c>
      <c r="B144" s="12" t="s">
        <v>292</v>
      </c>
      <c r="C144" s="8">
        <v>570</v>
      </c>
      <c r="D144" s="8">
        <v>672</v>
      </c>
      <c r="E144" s="8">
        <v>672</v>
      </c>
      <c r="F144" s="10">
        <f t="shared" si="3"/>
        <v>0.15178571428571427</v>
      </c>
    </row>
    <row r="145" spans="1:6" ht="19.5" customHeight="1">
      <c r="A145" s="6">
        <v>21202</v>
      </c>
      <c r="B145" s="12" t="s">
        <v>1230</v>
      </c>
      <c r="C145" s="8">
        <v>92</v>
      </c>
      <c r="D145" s="8">
        <v>96</v>
      </c>
      <c r="E145" s="8">
        <v>96</v>
      </c>
      <c r="F145" s="10">
        <f t="shared" si="3"/>
        <v>4.1666666666666664E-2</v>
      </c>
    </row>
    <row r="146" spans="1:6" ht="19.5" customHeight="1">
      <c r="A146" s="6">
        <v>21203</v>
      </c>
      <c r="B146" s="12" t="s">
        <v>293</v>
      </c>
      <c r="C146" s="8">
        <v>1244</v>
      </c>
      <c r="D146" s="8">
        <v>7860</v>
      </c>
      <c r="E146" s="8">
        <v>7860</v>
      </c>
      <c r="F146" s="10">
        <f t="shared" si="3"/>
        <v>0.8417302798982188</v>
      </c>
    </row>
    <row r="147" spans="1:6" ht="19.5" customHeight="1">
      <c r="A147" s="6">
        <v>21205</v>
      </c>
      <c r="B147" s="12" t="s">
        <v>1231</v>
      </c>
      <c r="C147" s="8">
        <v>583</v>
      </c>
      <c r="D147" s="8">
        <v>2106</v>
      </c>
      <c r="E147" s="8">
        <v>2106</v>
      </c>
      <c r="F147" s="10">
        <f t="shared" si="3"/>
        <v>0.72317188983855651</v>
      </c>
    </row>
    <row r="148" spans="1:6" ht="19.5" customHeight="1">
      <c r="A148" s="6">
        <v>21206</v>
      </c>
      <c r="B148" s="12" t="s">
        <v>1232</v>
      </c>
      <c r="C148" s="8">
        <v>0</v>
      </c>
      <c r="D148" s="8">
        <v>0</v>
      </c>
      <c r="E148" s="8">
        <v>0</v>
      </c>
      <c r="F148" s="10"/>
    </row>
    <row r="149" spans="1:6" ht="19.5" customHeight="1">
      <c r="A149" s="6">
        <v>21299</v>
      </c>
      <c r="B149" s="12" t="s">
        <v>1233</v>
      </c>
      <c r="C149" s="8">
        <v>83</v>
      </c>
      <c r="D149" s="8">
        <v>109</v>
      </c>
      <c r="E149" s="8">
        <v>109</v>
      </c>
      <c r="F149" s="10">
        <f t="shared" si="3"/>
        <v>0.23853211009174313</v>
      </c>
    </row>
    <row r="150" spans="1:6" ht="19.5" customHeight="1">
      <c r="A150" s="6">
        <v>213</v>
      </c>
      <c r="B150" s="12" t="s">
        <v>25</v>
      </c>
      <c r="C150" s="8">
        <v>50834</v>
      </c>
      <c r="D150" s="8">
        <v>90066</v>
      </c>
      <c r="E150" s="8">
        <v>90066</v>
      </c>
      <c r="F150" s="10">
        <f t="shared" si="3"/>
        <v>0.43559167721448716</v>
      </c>
    </row>
    <row r="151" spans="1:6" ht="19.5" customHeight="1">
      <c r="A151" s="6">
        <v>21301</v>
      </c>
      <c r="B151" s="12" t="s">
        <v>294</v>
      </c>
      <c r="C151" s="8">
        <v>9943</v>
      </c>
      <c r="D151" s="8">
        <v>10693</v>
      </c>
      <c r="E151" s="8">
        <v>10693</v>
      </c>
      <c r="F151" s="10">
        <f t="shared" si="3"/>
        <v>7.0139343495744882E-2</v>
      </c>
    </row>
    <row r="152" spans="1:6" ht="19.5" customHeight="1">
      <c r="A152" s="6">
        <v>21302</v>
      </c>
      <c r="B152" s="12" t="s">
        <v>1234</v>
      </c>
      <c r="C152" s="8">
        <v>9349</v>
      </c>
      <c r="D152" s="8">
        <v>9792</v>
      </c>
      <c r="E152" s="8">
        <v>9792</v>
      </c>
      <c r="F152" s="10">
        <f t="shared" si="3"/>
        <v>4.5241013071895424E-2</v>
      </c>
    </row>
    <row r="153" spans="1:6" ht="19.5" customHeight="1">
      <c r="A153" s="6">
        <v>21303</v>
      </c>
      <c r="B153" s="12" t="s">
        <v>295</v>
      </c>
      <c r="C153" s="8">
        <v>7609</v>
      </c>
      <c r="D153" s="8">
        <v>8208</v>
      </c>
      <c r="E153" s="8">
        <v>8208</v>
      </c>
      <c r="F153" s="10">
        <f t="shared" si="3"/>
        <v>7.2977582846003905E-2</v>
      </c>
    </row>
    <row r="154" spans="1:6" ht="19.5" customHeight="1">
      <c r="A154" s="6">
        <v>21304</v>
      </c>
      <c r="B154" s="12" t="s">
        <v>1235</v>
      </c>
      <c r="C154" s="8">
        <v>0</v>
      </c>
      <c r="D154" s="8">
        <v>0</v>
      </c>
      <c r="E154" s="8">
        <v>0</v>
      </c>
      <c r="F154" s="10"/>
    </row>
    <row r="155" spans="1:6" ht="19.5" customHeight="1">
      <c r="A155" s="6">
        <v>21305</v>
      </c>
      <c r="B155" s="12" t="s">
        <v>296</v>
      </c>
      <c r="C155" s="8">
        <v>19545</v>
      </c>
      <c r="D155" s="8">
        <v>54750</v>
      </c>
      <c r="E155" s="8">
        <v>54750</v>
      </c>
      <c r="F155" s="10">
        <f t="shared" si="3"/>
        <v>0.64301369863013702</v>
      </c>
    </row>
    <row r="156" spans="1:6" ht="19.5" customHeight="1">
      <c r="A156" s="6">
        <v>21306</v>
      </c>
      <c r="B156" s="12" t="s">
        <v>297</v>
      </c>
      <c r="C156" s="8">
        <v>62</v>
      </c>
      <c r="D156" s="8">
        <v>64</v>
      </c>
      <c r="E156" s="8">
        <v>64</v>
      </c>
      <c r="F156" s="10">
        <f t="shared" si="3"/>
        <v>3.125E-2</v>
      </c>
    </row>
    <row r="157" spans="1:6" ht="19.5" customHeight="1">
      <c r="A157" s="6">
        <v>21307</v>
      </c>
      <c r="B157" s="12" t="s">
        <v>298</v>
      </c>
      <c r="C157" s="8">
        <v>3826</v>
      </c>
      <c r="D157" s="8">
        <v>5449</v>
      </c>
      <c r="E157" s="8">
        <v>5449</v>
      </c>
      <c r="F157" s="10">
        <f t="shared" si="3"/>
        <v>0.29785281703064781</v>
      </c>
    </row>
    <row r="158" spans="1:6" ht="19.5" customHeight="1">
      <c r="A158" s="6">
        <v>21308</v>
      </c>
      <c r="B158" s="12" t="s">
        <v>299</v>
      </c>
      <c r="C158" s="8">
        <v>0</v>
      </c>
      <c r="D158" s="8">
        <v>867</v>
      </c>
      <c r="E158" s="8">
        <v>867</v>
      </c>
      <c r="F158" s="10">
        <f t="shared" si="3"/>
        <v>1</v>
      </c>
    </row>
    <row r="159" spans="1:6" ht="19.5" customHeight="1">
      <c r="A159" s="6">
        <v>21309</v>
      </c>
      <c r="B159" s="12" t="s">
        <v>1236</v>
      </c>
      <c r="C159" s="8">
        <v>0</v>
      </c>
      <c r="D159" s="8">
        <v>93</v>
      </c>
      <c r="E159" s="8">
        <v>93</v>
      </c>
      <c r="F159" s="10">
        <f t="shared" si="3"/>
        <v>1</v>
      </c>
    </row>
    <row r="160" spans="1:6" ht="19.5" customHeight="1">
      <c r="A160" s="6">
        <v>21399</v>
      </c>
      <c r="B160" s="12" t="s">
        <v>1237</v>
      </c>
      <c r="C160" s="8">
        <v>500</v>
      </c>
      <c r="D160" s="8">
        <v>150</v>
      </c>
      <c r="E160" s="8">
        <v>150</v>
      </c>
      <c r="F160" s="10">
        <f t="shared" si="3"/>
        <v>-2.3333333333333335</v>
      </c>
    </row>
    <row r="161" spans="1:6" ht="19.5" customHeight="1">
      <c r="A161" s="6">
        <v>214</v>
      </c>
      <c r="B161" s="12" t="s">
        <v>26</v>
      </c>
      <c r="C161" s="8">
        <v>3581</v>
      </c>
      <c r="D161" s="8">
        <v>20843</v>
      </c>
      <c r="E161" s="8">
        <v>19203</v>
      </c>
      <c r="F161" s="10">
        <f t="shared" si="3"/>
        <v>0.81351872103317191</v>
      </c>
    </row>
    <row r="162" spans="1:6" ht="19.5" customHeight="1">
      <c r="A162" s="6">
        <v>21401</v>
      </c>
      <c r="B162" s="12" t="s">
        <v>300</v>
      </c>
      <c r="C162" s="8">
        <v>1526</v>
      </c>
      <c r="D162" s="8">
        <v>14296</v>
      </c>
      <c r="E162" s="8">
        <v>13199</v>
      </c>
      <c r="F162" s="10">
        <f t="shared" si="3"/>
        <v>0.8843851806955072</v>
      </c>
    </row>
    <row r="163" spans="1:6" ht="19.5" customHeight="1">
      <c r="A163" s="6">
        <v>21402</v>
      </c>
      <c r="B163" s="12" t="s">
        <v>1238</v>
      </c>
      <c r="C163" s="8">
        <v>0</v>
      </c>
      <c r="D163" s="8">
        <v>0</v>
      </c>
      <c r="E163" s="8">
        <v>0</v>
      </c>
      <c r="F163" s="10"/>
    </row>
    <row r="164" spans="1:6" ht="19.5" customHeight="1">
      <c r="A164" s="6">
        <v>21403</v>
      </c>
      <c r="B164" s="12" t="s">
        <v>1239</v>
      </c>
      <c r="C164" s="8">
        <v>0</v>
      </c>
      <c r="D164" s="8">
        <v>0</v>
      </c>
      <c r="E164" s="8">
        <v>0</v>
      </c>
      <c r="F164" s="10"/>
    </row>
    <row r="165" spans="1:6" ht="19.5" customHeight="1">
      <c r="A165" s="6">
        <v>21404</v>
      </c>
      <c r="B165" s="12" t="s">
        <v>301</v>
      </c>
      <c r="C165" s="8">
        <v>55</v>
      </c>
      <c r="D165" s="8">
        <v>236</v>
      </c>
      <c r="E165" s="8">
        <v>236</v>
      </c>
      <c r="F165" s="10">
        <f t="shared" si="3"/>
        <v>0.76694915254237284</v>
      </c>
    </row>
    <row r="166" spans="1:6" ht="19.5" customHeight="1">
      <c r="A166" s="6">
        <v>21405</v>
      </c>
      <c r="B166" s="12" t="s">
        <v>1240</v>
      </c>
      <c r="C166" s="8">
        <v>0</v>
      </c>
      <c r="D166" s="8">
        <v>0</v>
      </c>
      <c r="E166" s="8">
        <v>0</v>
      </c>
      <c r="F166" s="10"/>
    </row>
    <row r="167" spans="1:6" ht="19.5" customHeight="1">
      <c r="A167" s="6">
        <v>21406</v>
      </c>
      <c r="B167" s="12" t="s">
        <v>302</v>
      </c>
      <c r="C167" s="8">
        <v>2000</v>
      </c>
      <c r="D167" s="8">
        <v>6311</v>
      </c>
      <c r="E167" s="8">
        <v>5768</v>
      </c>
      <c r="F167" s="10">
        <f t="shared" si="3"/>
        <v>0.65325936199722612</v>
      </c>
    </row>
    <row r="168" spans="1:6" ht="19.5" customHeight="1">
      <c r="A168" s="6">
        <v>21499</v>
      </c>
      <c r="B168" s="12" t="s">
        <v>1241</v>
      </c>
      <c r="C168" s="8">
        <v>0</v>
      </c>
      <c r="D168" s="8">
        <v>0</v>
      </c>
      <c r="E168" s="8">
        <v>0</v>
      </c>
      <c r="F168" s="10"/>
    </row>
    <row r="169" spans="1:6" ht="19.5" customHeight="1">
      <c r="A169" s="6">
        <v>215</v>
      </c>
      <c r="B169" s="12" t="s">
        <v>27</v>
      </c>
      <c r="C169" s="8">
        <v>1927</v>
      </c>
      <c r="D169" s="8">
        <v>5618</v>
      </c>
      <c r="E169" s="8">
        <v>5618</v>
      </c>
      <c r="F169" s="10">
        <f t="shared" si="3"/>
        <v>0.65699537201851188</v>
      </c>
    </row>
    <row r="170" spans="1:6" ht="19.5" customHeight="1">
      <c r="A170" s="6">
        <v>21501</v>
      </c>
      <c r="B170" s="12" t="s">
        <v>1242</v>
      </c>
      <c r="C170" s="8">
        <v>0</v>
      </c>
      <c r="D170" s="8">
        <v>0</v>
      </c>
      <c r="E170" s="8">
        <v>0</v>
      </c>
      <c r="F170" s="10"/>
    </row>
    <row r="171" spans="1:6" ht="19.5" customHeight="1">
      <c r="A171" s="6">
        <v>21502</v>
      </c>
      <c r="B171" s="12" t="s">
        <v>303</v>
      </c>
      <c r="C171" s="8">
        <v>0</v>
      </c>
      <c r="D171" s="8">
        <v>296</v>
      </c>
      <c r="E171" s="8">
        <v>296</v>
      </c>
      <c r="F171" s="10">
        <f t="shared" si="3"/>
        <v>1</v>
      </c>
    </row>
    <row r="172" spans="1:6" ht="19.5" customHeight="1">
      <c r="A172" s="6">
        <v>21503</v>
      </c>
      <c r="B172" s="12" t="s">
        <v>1243</v>
      </c>
      <c r="C172" s="8">
        <v>0</v>
      </c>
      <c r="D172" s="8">
        <v>0</v>
      </c>
      <c r="E172" s="8">
        <v>0</v>
      </c>
      <c r="F172" s="10"/>
    </row>
    <row r="173" spans="1:6" ht="19.5" customHeight="1">
      <c r="A173" s="6">
        <v>21505</v>
      </c>
      <c r="B173" s="12" t="s">
        <v>304</v>
      </c>
      <c r="C173" s="8">
        <v>500</v>
      </c>
      <c r="D173" s="8">
        <v>736</v>
      </c>
      <c r="E173" s="8">
        <v>736</v>
      </c>
      <c r="F173" s="10">
        <f t="shared" si="3"/>
        <v>0.32065217391304346</v>
      </c>
    </row>
    <row r="174" spans="1:6" ht="19.5" customHeight="1">
      <c r="A174" s="6">
        <v>21507</v>
      </c>
      <c r="B174" s="12" t="s">
        <v>1244</v>
      </c>
      <c r="C174" s="8">
        <v>0</v>
      </c>
      <c r="D174" s="8">
        <v>0</v>
      </c>
      <c r="E174" s="8">
        <v>0</v>
      </c>
      <c r="F174" s="10"/>
    </row>
    <row r="175" spans="1:6" ht="19.5" customHeight="1">
      <c r="A175" s="6">
        <v>21508</v>
      </c>
      <c r="B175" s="12" t="s">
        <v>305</v>
      </c>
      <c r="C175" s="8">
        <v>1427</v>
      </c>
      <c r="D175" s="8">
        <v>4586</v>
      </c>
      <c r="E175" s="8">
        <v>4586</v>
      </c>
      <c r="F175" s="10">
        <f t="shared" si="3"/>
        <v>0.68883558656781507</v>
      </c>
    </row>
    <row r="176" spans="1:6" ht="19.5" customHeight="1">
      <c r="A176" s="6">
        <v>21599</v>
      </c>
      <c r="B176" s="12" t="s">
        <v>1245</v>
      </c>
      <c r="C176" s="8">
        <v>0</v>
      </c>
      <c r="D176" s="8">
        <v>0</v>
      </c>
      <c r="E176" s="8">
        <v>0</v>
      </c>
      <c r="F176" s="10"/>
    </row>
    <row r="177" spans="1:6" ht="19.5" customHeight="1">
      <c r="A177" s="6">
        <v>216</v>
      </c>
      <c r="B177" s="12" t="s">
        <v>28</v>
      </c>
      <c r="C177" s="8">
        <v>3974</v>
      </c>
      <c r="D177" s="8">
        <v>1347</v>
      </c>
      <c r="E177" s="8">
        <v>1347</v>
      </c>
      <c r="F177" s="10">
        <f t="shared" si="3"/>
        <v>-1.9502598366740906</v>
      </c>
    </row>
    <row r="178" spans="1:6" ht="19.5" customHeight="1">
      <c r="A178" s="6">
        <v>21602</v>
      </c>
      <c r="B178" s="12" t="s">
        <v>306</v>
      </c>
      <c r="C178" s="8">
        <v>3434</v>
      </c>
      <c r="D178" s="8">
        <v>1307</v>
      </c>
      <c r="E178" s="8">
        <v>1307</v>
      </c>
      <c r="F178" s="10">
        <f t="shared" si="3"/>
        <v>-1.6273909716908952</v>
      </c>
    </row>
    <row r="179" spans="1:6" ht="19.5" customHeight="1">
      <c r="A179" s="6">
        <v>21606</v>
      </c>
      <c r="B179" s="12" t="s">
        <v>307</v>
      </c>
      <c r="C179" s="8">
        <v>40</v>
      </c>
      <c r="D179" s="8">
        <v>40</v>
      </c>
      <c r="E179" s="8">
        <v>40</v>
      </c>
      <c r="F179" s="10">
        <f t="shared" si="3"/>
        <v>0</v>
      </c>
    </row>
    <row r="180" spans="1:6" ht="19.5" customHeight="1">
      <c r="A180" s="6">
        <v>21699</v>
      </c>
      <c r="B180" s="12" t="s">
        <v>1246</v>
      </c>
      <c r="C180" s="8">
        <v>500</v>
      </c>
      <c r="D180" s="8">
        <v>0</v>
      </c>
      <c r="E180" s="8">
        <v>0</v>
      </c>
      <c r="F180" s="10"/>
    </row>
    <row r="181" spans="1:6" ht="19.5" customHeight="1">
      <c r="A181" s="6">
        <v>217</v>
      </c>
      <c r="B181" s="12" t="s">
        <v>1247</v>
      </c>
      <c r="C181" s="8">
        <v>0</v>
      </c>
      <c r="D181" s="8">
        <v>20</v>
      </c>
      <c r="E181" s="8">
        <v>20</v>
      </c>
      <c r="F181" s="10">
        <f t="shared" si="3"/>
        <v>1</v>
      </c>
    </row>
    <row r="182" spans="1:6" ht="19.5" customHeight="1">
      <c r="A182" s="6">
        <v>21701</v>
      </c>
      <c r="B182" s="12" t="s">
        <v>1248</v>
      </c>
      <c r="C182" s="8">
        <v>0</v>
      </c>
      <c r="D182" s="8">
        <v>0</v>
      </c>
      <c r="E182" s="8">
        <v>0</v>
      </c>
      <c r="F182" s="10"/>
    </row>
    <row r="183" spans="1:6" ht="19.5" customHeight="1">
      <c r="A183" s="6">
        <v>21702</v>
      </c>
      <c r="B183" s="12" t="s">
        <v>1249</v>
      </c>
      <c r="C183" s="8">
        <v>0</v>
      </c>
      <c r="D183" s="8">
        <v>0</v>
      </c>
      <c r="E183" s="8">
        <v>0</v>
      </c>
      <c r="F183" s="10"/>
    </row>
    <row r="184" spans="1:6" ht="19.5" customHeight="1">
      <c r="A184" s="6">
        <v>21703</v>
      </c>
      <c r="B184" s="12" t="s">
        <v>1250</v>
      </c>
      <c r="C184" s="8">
        <v>0</v>
      </c>
      <c r="D184" s="8">
        <v>20</v>
      </c>
      <c r="E184" s="8">
        <v>20</v>
      </c>
      <c r="F184" s="10">
        <f t="shared" si="3"/>
        <v>1</v>
      </c>
    </row>
    <row r="185" spans="1:6" ht="19.5" customHeight="1">
      <c r="A185" s="6">
        <v>21704</v>
      </c>
      <c r="B185" s="12" t="s">
        <v>1251</v>
      </c>
      <c r="C185" s="8">
        <v>0</v>
      </c>
      <c r="D185" s="8">
        <v>0</v>
      </c>
      <c r="E185" s="8">
        <v>0</v>
      </c>
      <c r="F185" s="10"/>
    </row>
    <row r="186" spans="1:6" ht="19.5" customHeight="1">
      <c r="A186" s="6">
        <v>21799</v>
      </c>
      <c r="B186" s="12" t="s">
        <v>1252</v>
      </c>
      <c r="C186" s="8">
        <v>0</v>
      </c>
      <c r="D186" s="8">
        <v>0</v>
      </c>
      <c r="E186" s="8">
        <v>0</v>
      </c>
      <c r="F186" s="10"/>
    </row>
    <row r="187" spans="1:6" ht="22.5" customHeight="1">
      <c r="A187" s="6">
        <v>219</v>
      </c>
      <c r="B187" s="12" t="s">
        <v>1253</v>
      </c>
      <c r="C187" s="8">
        <v>0</v>
      </c>
      <c r="D187" s="8">
        <v>0</v>
      </c>
      <c r="E187" s="8">
        <v>0</v>
      </c>
      <c r="F187" s="10"/>
    </row>
    <row r="188" spans="1:6" ht="19.5" customHeight="1">
      <c r="A188" s="6">
        <v>21901</v>
      </c>
      <c r="B188" s="12" t="s">
        <v>1254</v>
      </c>
      <c r="C188" s="8">
        <v>0</v>
      </c>
      <c r="D188" s="8">
        <v>0</v>
      </c>
      <c r="E188" s="8">
        <v>0</v>
      </c>
      <c r="F188" s="10"/>
    </row>
    <row r="189" spans="1:6" ht="19.5" customHeight="1">
      <c r="A189" s="6">
        <v>21902</v>
      </c>
      <c r="B189" s="12" t="s">
        <v>1255</v>
      </c>
      <c r="C189" s="8">
        <v>0</v>
      </c>
      <c r="D189" s="8">
        <v>0</v>
      </c>
      <c r="E189" s="8">
        <v>0</v>
      </c>
      <c r="F189" s="10"/>
    </row>
    <row r="190" spans="1:6" ht="19.5" customHeight="1">
      <c r="A190" s="6">
        <v>21903</v>
      </c>
      <c r="B190" s="12" t="s">
        <v>1256</v>
      </c>
      <c r="C190" s="8">
        <v>0</v>
      </c>
      <c r="D190" s="8">
        <v>0</v>
      </c>
      <c r="E190" s="8">
        <v>0</v>
      </c>
      <c r="F190" s="10"/>
    </row>
    <row r="191" spans="1:6" ht="19.5" customHeight="1">
      <c r="A191" s="6">
        <v>21904</v>
      </c>
      <c r="B191" s="12" t="s">
        <v>1257</v>
      </c>
      <c r="C191" s="8">
        <v>0</v>
      </c>
      <c r="D191" s="8">
        <v>0</v>
      </c>
      <c r="E191" s="8">
        <v>0</v>
      </c>
      <c r="F191" s="10"/>
    </row>
    <row r="192" spans="1:6" ht="19.5" customHeight="1">
      <c r="A192" s="6">
        <v>21905</v>
      </c>
      <c r="B192" s="12" t="s">
        <v>1258</v>
      </c>
      <c r="C192" s="8">
        <v>0</v>
      </c>
      <c r="D192" s="8">
        <v>0</v>
      </c>
      <c r="E192" s="8">
        <v>0</v>
      </c>
      <c r="F192" s="10"/>
    </row>
    <row r="193" spans="1:6" ht="19.5" customHeight="1">
      <c r="A193" s="6">
        <v>21906</v>
      </c>
      <c r="B193" s="12" t="s">
        <v>294</v>
      </c>
      <c r="C193" s="8">
        <v>0</v>
      </c>
      <c r="D193" s="8">
        <v>0</v>
      </c>
      <c r="E193" s="8">
        <v>0</v>
      </c>
      <c r="F193" s="10"/>
    </row>
    <row r="194" spans="1:6" ht="19.5" customHeight="1">
      <c r="A194" s="6">
        <v>21907</v>
      </c>
      <c r="B194" s="12" t="s">
        <v>1259</v>
      </c>
      <c r="C194" s="8">
        <v>0</v>
      </c>
      <c r="D194" s="8">
        <v>0</v>
      </c>
      <c r="E194" s="8">
        <v>0</v>
      </c>
      <c r="F194" s="10"/>
    </row>
    <row r="195" spans="1:6" ht="19.5" customHeight="1">
      <c r="A195" s="6">
        <v>21908</v>
      </c>
      <c r="B195" s="12" t="s">
        <v>1260</v>
      </c>
      <c r="C195" s="8">
        <v>0</v>
      </c>
      <c r="D195" s="8">
        <v>0</v>
      </c>
      <c r="E195" s="8">
        <v>0</v>
      </c>
      <c r="F195" s="10"/>
    </row>
    <row r="196" spans="1:6" ht="19.5" customHeight="1">
      <c r="A196" s="6">
        <v>21999</v>
      </c>
      <c r="B196" s="12" t="s">
        <v>88</v>
      </c>
      <c r="C196" s="8">
        <v>0</v>
      </c>
      <c r="D196" s="8">
        <v>0</v>
      </c>
      <c r="E196" s="8">
        <v>0</v>
      </c>
      <c r="F196" s="10"/>
    </row>
    <row r="197" spans="1:6" ht="19.5" customHeight="1">
      <c r="A197" s="6">
        <v>220</v>
      </c>
      <c r="B197" s="12" t="s">
        <v>1261</v>
      </c>
      <c r="C197" s="8">
        <v>2373</v>
      </c>
      <c r="D197" s="8">
        <v>1404</v>
      </c>
      <c r="E197" s="8">
        <v>1404</v>
      </c>
      <c r="F197" s="10">
        <f t="shared" si="3"/>
        <v>-0.69017094017094016</v>
      </c>
    </row>
    <row r="198" spans="1:6" ht="19.5" customHeight="1">
      <c r="A198" s="6">
        <v>22001</v>
      </c>
      <c r="B198" s="12" t="s">
        <v>1262</v>
      </c>
      <c r="C198" s="8">
        <v>2227</v>
      </c>
      <c r="D198" s="8">
        <v>1258</v>
      </c>
      <c r="E198" s="8">
        <v>1258</v>
      </c>
      <c r="F198" s="10">
        <f t="shared" si="3"/>
        <v>-0.77027027027027029</v>
      </c>
    </row>
    <row r="199" spans="1:6" ht="19.5" customHeight="1">
      <c r="A199" s="6">
        <v>22002</v>
      </c>
      <c r="B199" s="12" t="s">
        <v>1263</v>
      </c>
      <c r="C199" s="8">
        <v>0</v>
      </c>
      <c r="D199" s="8">
        <v>0</v>
      </c>
      <c r="E199" s="8">
        <v>0</v>
      </c>
      <c r="F199" s="10"/>
    </row>
    <row r="200" spans="1:6" ht="19.5" customHeight="1">
      <c r="A200" s="6">
        <v>22003</v>
      </c>
      <c r="B200" s="12" t="s">
        <v>1264</v>
      </c>
      <c r="C200" s="8">
        <v>0</v>
      </c>
      <c r="D200" s="8">
        <v>0</v>
      </c>
      <c r="E200" s="8">
        <v>0</v>
      </c>
      <c r="F200" s="10"/>
    </row>
    <row r="201" spans="1:6" ht="19.5" customHeight="1">
      <c r="A201" s="6">
        <v>22005</v>
      </c>
      <c r="B201" s="12" t="s">
        <v>309</v>
      </c>
      <c r="C201" s="8">
        <v>146</v>
      </c>
      <c r="D201" s="8">
        <v>146</v>
      </c>
      <c r="E201" s="8">
        <v>146</v>
      </c>
      <c r="F201" s="10">
        <f t="shared" ref="F201:F233" si="4">(E201-C201)/E201</f>
        <v>0</v>
      </c>
    </row>
    <row r="202" spans="1:6" ht="19.5" customHeight="1">
      <c r="A202" s="6">
        <v>22099</v>
      </c>
      <c r="B202" s="12" t="s">
        <v>1265</v>
      </c>
      <c r="C202" s="8">
        <v>0</v>
      </c>
      <c r="D202" s="8">
        <v>0</v>
      </c>
      <c r="E202" s="8">
        <v>0</v>
      </c>
      <c r="F202" s="10"/>
    </row>
    <row r="203" spans="1:6" ht="19.5" customHeight="1">
      <c r="A203" s="6">
        <v>221</v>
      </c>
      <c r="B203" s="12" t="s">
        <v>310</v>
      </c>
      <c r="C203" s="8">
        <v>14936</v>
      </c>
      <c r="D203" s="8">
        <v>18717</v>
      </c>
      <c r="E203" s="8">
        <v>18350</v>
      </c>
      <c r="F203" s="10">
        <f t="shared" si="4"/>
        <v>0.18604904632152588</v>
      </c>
    </row>
    <row r="204" spans="1:6" ht="19.5" customHeight="1">
      <c r="A204" s="6">
        <v>22101</v>
      </c>
      <c r="B204" s="12" t="s">
        <v>311</v>
      </c>
      <c r="C204" s="8">
        <v>10621</v>
      </c>
      <c r="D204" s="8">
        <v>14402</v>
      </c>
      <c r="E204" s="8">
        <v>14035</v>
      </c>
      <c r="F204" s="10">
        <f t="shared" si="4"/>
        <v>0.24324902030637691</v>
      </c>
    </row>
    <row r="205" spans="1:6" ht="19.5" customHeight="1">
      <c r="A205" s="6">
        <v>22102</v>
      </c>
      <c r="B205" s="12" t="s">
        <v>312</v>
      </c>
      <c r="C205" s="8">
        <v>4315</v>
      </c>
      <c r="D205" s="8">
        <v>4315</v>
      </c>
      <c r="E205" s="8">
        <v>4315</v>
      </c>
      <c r="F205" s="10">
        <f t="shared" si="4"/>
        <v>0</v>
      </c>
    </row>
    <row r="206" spans="1:6" ht="19.5" customHeight="1">
      <c r="A206" s="6">
        <v>22103</v>
      </c>
      <c r="B206" s="12" t="s">
        <v>1266</v>
      </c>
      <c r="C206" s="8">
        <v>0</v>
      </c>
      <c r="D206" s="8">
        <v>0</v>
      </c>
      <c r="E206" s="8">
        <v>0</v>
      </c>
      <c r="F206" s="10"/>
    </row>
    <row r="207" spans="1:6" ht="19.5" customHeight="1">
      <c r="A207" s="6">
        <v>222</v>
      </c>
      <c r="B207" s="12" t="s">
        <v>313</v>
      </c>
      <c r="C207" s="8">
        <v>416</v>
      </c>
      <c r="D207" s="8">
        <v>556</v>
      </c>
      <c r="E207" s="8">
        <v>556</v>
      </c>
      <c r="F207" s="10">
        <f t="shared" si="4"/>
        <v>0.25179856115107913</v>
      </c>
    </row>
    <row r="208" spans="1:6" ht="19.5" customHeight="1">
      <c r="A208" s="6">
        <v>22201</v>
      </c>
      <c r="B208" s="12" t="s">
        <v>314</v>
      </c>
      <c r="C208" s="8">
        <v>216</v>
      </c>
      <c r="D208" s="8">
        <v>260</v>
      </c>
      <c r="E208" s="8">
        <v>260</v>
      </c>
      <c r="F208" s="10">
        <f t="shared" si="4"/>
        <v>0.16923076923076924</v>
      </c>
    </row>
    <row r="209" spans="1:6" ht="19.5" customHeight="1">
      <c r="A209" s="6">
        <v>22202</v>
      </c>
      <c r="B209" s="12" t="s">
        <v>1267</v>
      </c>
      <c r="C209" s="8">
        <v>0</v>
      </c>
      <c r="D209" s="8">
        <v>0</v>
      </c>
      <c r="E209" s="8">
        <v>0</v>
      </c>
      <c r="F209" s="10"/>
    </row>
    <row r="210" spans="1:6" ht="19.5" customHeight="1">
      <c r="A210" s="6">
        <v>22203</v>
      </c>
      <c r="B210" s="12" t="s">
        <v>1268</v>
      </c>
      <c r="C210" s="8">
        <v>0</v>
      </c>
      <c r="D210" s="8">
        <v>0</v>
      </c>
      <c r="E210" s="8">
        <v>0</v>
      </c>
      <c r="F210" s="10"/>
    </row>
    <row r="211" spans="1:6" ht="19.5" customHeight="1">
      <c r="A211" s="6">
        <v>22204</v>
      </c>
      <c r="B211" s="12" t="s">
        <v>315</v>
      </c>
      <c r="C211" s="8">
        <v>200</v>
      </c>
      <c r="D211" s="8">
        <v>296</v>
      </c>
      <c r="E211" s="8">
        <v>296</v>
      </c>
      <c r="F211" s="10">
        <f t="shared" si="4"/>
        <v>0.32432432432432434</v>
      </c>
    </row>
    <row r="212" spans="1:6" ht="19.5" customHeight="1">
      <c r="A212" s="6">
        <v>22205</v>
      </c>
      <c r="B212" s="12" t="s">
        <v>1269</v>
      </c>
      <c r="C212" s="8">
        <v>0</v>
      </c>
      <c r="D212" s="8">
        <v>0</v>
      </c>
      <c r="E212" s="8">
        <v>0</v>
      </c>
      <c r="F212" s="10"/>
    </row>
    <row r="213" spans="1:6" ht="19.5" customHeight="1">
      <c r="A213" s="6">
        <v>224</v>
      </c>
      <c r="B213" s="12" t="s">
        <v>601</v>
      </c>
      <c r="C213" s="8">
        <v>434</v>
      </c>
      <c r="D213" s="8">
        <v>771</v>
      </c>
      <c r="E213" s="8">
        <v>771</v>
      </c>
      <c r="F213" s="10">
        <f t="shared" si="4"/>
        <v>0.437094682230869</v>
      </c>
    </row>
    <row r="214" spans="1:6" ht="19.5" customHeight="1">
      <c r="A214" s="6">
        <v>22401</v>
      </c>
      <c r="B214" s="12" t="s">
        <v>1270</v>
      </c>
      <c r="C214" s="8">
        <v>245</v>
      </c>
      <c r="D214" s="8">
        <v>245</v>
      </c>
      <c r="E214" s="8">
        <v>245</v>
      </c>
      <c r="F214" s="10">
        <f t="shared" si="4"/>
        <v>0</v>
      </c>
    </row>
    <row r="215" spans="1:6" ht="19.5" customHeight="1">
      <c r="A215" s="6">
        <v>22402</v>
      </c>
      <c r="B215" s="12" t="s">
        <v>1271</v>
      </c>
      <c r="C215" s="8">
        <v>0</v>
      </c>
      <c r="D215" s="8">
        <v>337</v>
      </c>
      <c r="E215" s="8">
        <v>337</v>
      </c>
      <c r="F215" s="10">
        <f t="shared" si="4"/>
        <v>1</v>
      </c>
    </row>
    <row r="216" spans="1:6" ht="19.5" customHeight="1">
      <c r="A216" s="6">
        <v>22403</v>
      </c>
      <c r="B216" s="12" t="s">
        <v>1272</v>
      </c>
      <c r="C216" s="8">
        <v>0</v>
      </c>
      <c r="D216" s="8">
        <v>0</v>
      </c>
      <c r="E216" s="8">
        <v>0</v>
      </c>
      <c r="F216" s="10"/>
    </row>
    <row r="217" spans="1:6" ht="19.5" customHeight="1">
      <c r="A217" s="6">
        <v>22404</v>
      </c>
      <c r="B217" s="12" t="s">
        <v>1273</v>
      </c>
      <c r="C217" s="8">
        <v>0</v>
      </c>
      <c r="D217" s="8">
        <v>0</v>
      </c>
      <c r="E217" s="8">
        <v>0</v>
      </c>
      <c r="F217" s="10"/>
    </row>
    <row r="218" spans="1:6" ht="19.5" customHeight="1">
      <c r="A218" s="6">
        <v>22405</v>
      </c>
      <c r="B218" s="12" t="s">
        <v>308</v>
      </c>
      <c r="C218" s="8">
        <v>9</v>
      </c>
      <c r="D218" s="8">
        <v>9</v>
      </c>
      <c r="E218" s="8">
        <v>9</v>
      </c>
      <c r="F218" s="10">
        <f t="shared" si="4"/>
        <v>0</v>
      </c>
    </row>
    <row r="219" spans="1:6" ht="19.5" customHeight="1">
      <c r="A219" s="6">
        <v>22406</v>
      </c>
      <c r="B219" s="12" t="s">
        <v>1274</v>
      </c>
      <c r="C219" s="8">
        <v>180</v>
      </c>
      <c r="D219" s="8">
        <v>180</v>
      </c>
      <c r="E219" s="8">
        <v>180</v>
      </c>
      <c r="F219" s="10">
        <f t="shared" si="4"/>
        <v>0</v>
      </c>
    </row>
    <row r="220" spans="1:6" ht="19.5" customHeight="1">
      <c r="A220" s="6">
        <v>22407</v>
      </c>
      <c r="B220" s="12" t="s">
        <v>1275</v>
      </c>
      <c r="C220" s="8">
        <v>0</v>
      </c>
      <c r="D220" s="8">
        <v>0</v>
      </c>
      <c r="E220" s="8">
        <v>0</v>
      </c>
      <c r="F220" s="10"/>
    </row>
    <row r="221" spans="1:6" ht="19.5" customHeight="1">
      <c r="A221" s="6">
        <v>22499</v>
      </c>
      <c r="B221" s="12" t="s">
        <v>1276</v>
      </c>
      <c r="C221" s="8">
        <v>0</v>
      </c>
      <c r="D221" s="8">
        <v>0</v>
      </c>
      <c r="E221" s="8">
        <v>0</v>
      </c>
      <c r="F221" s="10"/>
    </row>
    <row r="222" spans="1:6" ht="19.5" customHeight="1">
      <c r="A222" s="6">
        <v>227</v>
      </c>
      <c r="B222" s="12" t="s">
        <v>1277</v>
      </c>
      <c r="C222" s="8">
        <v>0</v>
      </c>
      <c r="D222" s="8">
        <v>0</v>
      </c>
      <c r="E222" s="8">
        <v>0</v>
      </c>
      <c r="F222" s="10"/>
    </row>
    <row r="223" spans="1:6" ht="19.5" customHeight="1">
      <c r="A223" s="6">
        <v>229</v>
      </c>
      <c r="B223" s="12" t="s">
        <v>316</v>
      </c>
      <c r="C223" s="8">
        <v>332</v>
      </c>
      <c r="D223" s="8">
        <v>2888</v>
      </c>
      <c r="E223" s="8">
        <v>2888</v>
      </c>
      <c r="F223" s="10">
        <f t="shared" si="4"/>
        <v>0.88504155124653738</v>
      </c>
    </row>
    <row r="224" spans="1:6" ht="19.5" customHeight="1">
      <c r="A224" s="6">
        <v>22902</v>
      </c>
      <c r="B224" s="12" t="s">
        <v>1278</v>
      </c>
      <c r="C224" s="8">
        <v>0</v>
      </c>
      <c r="D224" s="8">
        <v>0</v>
      </c>
      <c r="E224" s="8">
        <v>0</v>
      </c>
      <c r="F224" s="10"/>
    </row>
    <row r="225" spans="1:6" ht="19.5" customHeight="1">
      <c r="A225" s="6">
        <v>22999</v>
      </c>
      <c r="B225" s="12" t="s">
        <v>317</v>
      </c>
      <c r="C225" s="8">
        <v>332</v>
      </c>
      <c r="D225" s="8">
        <v>2888</v>
      </c>
      <c r="E225" s="8">
        <v>2888</v>
      </c>
      <c r="F225" s="10">
        <f t="shared" si="4"/>
        <v>0.88504155124653738</v>
      </c>
    </row>
    <row r="226" spans="1:6" ht="19.5" customHeight="1">
      <c r="A226" s="6">
        <v>232</v>
      </c>
      <c r="B226" s="12" t="s">
        <v>29</v>
      </c>
      <c r="C226" s="8">
        <v>7651</v>
      </c>
      <c r="D226" s="8">
        <v>6508</v>
      </c>
      <c r="E226" s="8">
        <v>6508</v>
      </c>
      <c r="F226" s="10">
        <f t="shared" si="4"/>
        <v>-0.1756299938537185</v>
      </c>
    </row>
    <row r="227" spans="1:6" ht="19.5" customHeight="1">
      <c r="A227" s="6">
        <v>23201</v>
      </c>
      <c r="B227" s="12" t="s">
        <v>1279</v>
      </c>
      <c r="C227" s="8">
        <v>0</v>
      </c>
      <c r="D227" s="8">
        <v>0</v>
      </c>
      <c r="E227" s="8">
        <v>0</v>
      </c>
      <c r="F227" s="10"/>
    </row>
    <row r="228" spans="1:6" ht="19.5" customHeight="1">
      <c r="A228" s="6">
        <v>23202</v>
      </c>
      <c r="B228" s="12" t="s">
        <v>1280</v>
      </c>
      <c r="C228" s="8">
        <v>0</v>
      </c>
      <c r="D228" s="8">
        <v>0</v>
      </c>
      <c r="E228" s="8">
        <v>0</v>
      </c>
      <c r="F228" s="10"/>
    </row>
    <row r="229" spans="1:6" ht="19.5" customHeight="1">
      <c r="A229" s="6">
        <v>23203</v>
      </c>
      <c r="B229" s="12" t="s">
        <v>318</v>
      </c>
      <c r="C229" s="8">
        <v>7651</v>
      </c>
      <c r="D229" s="8">
        <v>6508</v>
      </c>
      <c r="E229" s="8">
        <v>6508</v>
      </c>
      <c r="F229" s="10">
        <f t="shared" si="4"/>
        <v>-0.1756299938537185</v>
      </c>
    </row>
    <row r="230" spans="1:6" ht="19.5" customHeight="1">
      <c r="A230" s="6">
        <v>233</v>
      </c>
      <c r="B230" s="12" t="s">
        <v>30</v>
      </c>
      <c r="C230" s="8">
        <v>49</v>
      </c>
      <c r="D230" s="8">
        <v>49</v>
      </c>
      <c r="E230" s="8">
        <v>49</v>
      </c>
      <c r="F230" s="10">
        <f t="shared" si="4"/>
        <v>0</v>
      </c>
    </row>
    <row r="231" spans="1:6" ht="19.5" customHeight="1">
      <c r="A231" s="6">
        <v>23301</v>
      </c>
      <c r="B231" s="12" t="s">
        <v>1281</v>
      </c>
      <c r="C231" s="8">
        <v>0</v>
      </c>
      <c r="D231" s="8">
        <v>0</v>
      </c>
      <c r="E231" s="8">
        <v>0</v>
      </c>
      <c r="F231" s="10"/>
    </row>
    <row r="232" spans="1:6" ht="19.5" customHeight="1">
      <c r="A232" s="6">
        <v>23302</v>
      </c>
      <c r="B232" s="12" t="s">
        <v>1282</v>
      </c>
      <c r="C232" s="8">
        <v>0</v>
      </c>
      <c r="D232" s="8">
        <v>0</v>
      </c>
      <c r="E232" s="8">
        <v>0</v>
      </c>
      <c r="F232" s="10"/>
    </row>
    <row r="233" spans="1:6" ht="19.5" customHeight="1">
      <c r="A233" s="6">
        <v>23303</v>
      </c>
      <c r="B233" s="12" t="s">
        <v>319</v>
      </c>
      <c r="C233" s="8">
        <v>49</v>
      </c>
      <c r="D233" s="8">
        <v>49</v>
      </c>
      <c r="E233" s="8">
        <v>49</v>
      </c>
      <c r="F233" s="10">
        <f t="shared" si="4"/>
        <v>0</v>
      </c>
    </row>
  </sheetData>
  <autoFilter ref="A1:F233">
    <filterColumn colId="0" showButton="0"/>
    <filterColumn colId="1" showButton="0"/>
    <filterColumn colId="2" showButton="0"/>
    <filterColumn colId="3" showButton="0"/>
    <filterColumn colId="4" showButton="0"/>
  </autoFilter>
  <mergeCells count="7">
    <mergeCell ref="A1:F1"/>
    <mergeCell ref="A3:A5"/>
    <mergeCell ref="B3:B5"/>
    <mergeCell ref="D3:D5"/>
    <mergeCell ref="E3:E5"/>
    <mergeCell ref="F3:F5"/>
    <mergeCell ref="C3:C5"/>
  </mergeCells>
  <phoneticPr fontId="1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D69"/>
  <sheetViews>
    <sheetView workbookViewId="0">
      <selection activeCell="D11" sqref="D11"/>
    </sheetView>
  </sheetViews>
  <sheetFormatPr defaultRowHeight="13.5"/>
  <cols>
    <col min="1" max="1" width="13.375" customWidth="1"/>
    <col min="2" max="2" width="40.75" customWidth="1"/>
    <col min="3" max="3" width="21.125" customWidth="1"/>
    <col min="4" max="4" width="18.25" customWidth="1"/>
    <col min="5" max="6" width="9.125" bestFit="1" customWidth="1"/>
    <col min="7" max="8" width="9.5" bestFit="1" customWidth="1"/>
    <col min="9" max="9" width="9.125" bestFit="1" customWidth="1"/>
    <col min="10" max="11" width="9.5" bestFit="1" customWidth="1"/>
    <col min="12" max="22" width="9.125" bestFit="1" customWidth="1"/>
    <col min="23" max="23" width="9.5" bestFit="1" customWidth="1"/>
    <col min="24" max="36" width="9.125" bestFit="1" customWidth="1"/>
    <col min="38" max="38" width="9.125" bestFit="1" customWidth="1"/>
    <col min="39" max="39" width="9.5" bestFit="1" customWidth="1"/>
    <col min="40" max="41" width="9.125" bestFit="1" customWidth="1"/>
    <col min="43" max="46" width="9.125" bestFit="1" customWidth="1"/>
    <col min="47" max="48" width="9.5" bestFit="1" customWidth="1"/>
    <col min="49" max="49" width="9.125" bestFit="1" customWidth="1"/>
    <col min="50" max="50" width="9.5" bestFit="1" customWidth="1"/>
    <col min="51" max="53" width="9.125" bestFit="1" customWidth="1"/>
    <col min="55" max="55" width="9.125" bestFit="1" customWidth="1"/>
    <col min="67" max="67" width="9.125" bestFit="1" customWidth="1"/>
    <col min="69" max="70" width="9.125" bestFit="1" customWidth="1"/>
    <col min="73" max="73" width="9.125" bestFit="1" customWidth="1"/>
    <col min="82" max="85" width="9.125" bestFit="1" customWidth="1"/>
  </cols>
  <sheetData>
    <row r="1" spans="1:4" ht="33.75" customHeight="1">
      <c r="A1" s="35" t="s">
        <v>1284</v>
      </c>
      <c r="B1" s="35"/>
      <c r="C1" s="35"/>
      <c r="D1" s="35"/>
    </row>
    <row r="2" spans="1:4" ht="20.25" customHeight="1">
      <c r="A2" t="s">
        <v>461</v>
      </c>
      <c r="B2" s="34" t="s">
        <v>462</v>
      </c>
      <c r="C2" s="34"/>
      <c r="D2" s="34"/>
    </row>
    <row r="3" spans="1:4" ht="25.5" customHeight="1">
      <c r="A3" s="29" t="s">
        <v>608</v>
      </c>
      <c r="B3" s="29" t="s">
        <v>31</v>
      </c>
      <c r="C3" s="29" t="s">
        <v>91</v>
      </c>
      <c r="D3" s="29" t="s">
        <v>1285</v>
      </c>
    </row>
    <row r="4" spans="1:4">
      <c r="A4" s="29"/>
      <c r="B4" s="29"/>
      <c r="C4" s="29"/>
      <c r="D4" s="29"/>
    </row>
    <row r="5" spans="1:4">
      <c r="A5" s="6"/>
      <c r="B5" s="5" t="s">
        <v>91</v>
      </c>
      <c r="C5" s="8">
        <v>302595</v>
      </c>
      <c r="D5" s="11"/>
    </row>
    <row r="6" spans="1:4">
      <c r="A6" s="6">
        <v>501</v>
      </c>
      <c r="B6" s="5" t="s">
        <v>92</v>
      </c>
      <c r="C6" s="8">
        <v>74617</v>
      </c>
      <c r="D6" s="11"/>
    </row>
    <row r="7" spans="1:4">
      <c r="A7" s="6">
        <v>50101</v>
      </c>
      <c r="B7" s="5" t="s">
        <v>93</v>
      </c>
      <c r="C7" s="8">
        <v>56011</v>
      </c>
      <c r="D7" s="11"/>
    </row>
    <row r="8" spans="1:4">
      <c r="A8" s="6">
        <v>50102</v>
      </c>
      <c r="B8" s="5" t="s">
        <v>94</v>
      </c>
      <c r="C8" s="8">
        <v>14099</v>
      </c>
      <c r="D8" s="11"/>
    </row>
    <row r="9" spans="1:4">
      <c r="A9" s="6">
        <v>50103</v>
      </c>
      <c r="B9" s="5" t="s">
        <v>95</v>
      </c>
      <c r="C9" s="8">
        <v>4362</v>
      </c>
      <c r="D9" s="11"/>
    </row>
    <row r="10" spans="1:4">
      <c r="A10" s="6">
        <v>50199</v>
      </c>
      <c r="B10" s="5" t="s">
        <v>96</v>
      </c>
      <c r="C10" s="8">
        <v>145</v>
      </c>
      <c r="D10" s="11"/>
    </row>
    <row r="11" spans="1:4">
      <c r="A11" s="6">
        <v>502</v>
      </c>
      <c r="B11" s="5" t="s">
        <v>97</v>
      </c>
      <c r="C11" s="8">
        <v>56035</v>
      </c>
      <c r="D11" s="11"/>
    </row>
    <row r="12" spans="1:4">
      <c r="A12" s="6">
        <v>50201</v>
      </c>
      <c r="B12" s="5" t="s">
        <v>98</v>
      </c>
      <c r="C12" s="8">
        <v>28773</v>
      </c>
      <c r="D12" s="11"/>
    </row>
    <row r="13" spans="1:4">
      <c r="A13" s="6">
        <v>50202</v>
      </c>
      <c r="B13" s="5" t="s">
        <v>99</v>
      </c>
      <c r="C13" s="8">
        <v>155</v>
      </c>
      <c r="D13" s="11"/>
    </row>
    <row r="14" spans="1:4">
      <c r="A14" s="6">
        <v>50203</v>
      </c>
      <c r="B14" s="5" t="s">
        <v>100</v>
      </c>
      <c r="C14" s="8">
        <v>590</v>
      </c>
      <c r="D14" s="11"/>
    </row>
    <row r="15" spans="1:4">
      <c r="A15" s="6">
        <v>50204</v>
      </c>
      <c r="B15" s="5" t="s">
        <v>101</v>
      </c>
      <c r="C15" s="8">
        <v>4152</v>
      </c>
      <c r="D15" s="11"/>
    </row>
    <row r="16" spans="1:4">
      <c r="A16" s="6">
        <v>50205</v>
      </c>
      <c r="B16" s="5" t="s">
        <v>102</v>
      </c>
      <c r="C16" s="8">
        <v>15653</v>
      </c>
      <c r="D16" s="11"/>
    </row>
    <row r="17" spans="1:4">
      <c r="A17" s="6">
        <v>50206</v>
      </c>
      <c r="B17" s="5" t="s">
        <v>103</v>
      </c>
      <c r="C17" s="8">
        <v>175</v>
      </c>
      <c r="D17" s="11"/>
    </row>
    <row r="18" spans="1:4">
      <c r="A18" s="6">
        <v>50207</v>
      </c>
      <c r="B18" s="5" t="s">
        <v>104</v>
      </c>
      <c r="C18" s="8">
        <v>5</v>
      </c>
      <c r="D18" s="11"/>
    </row>
    <row r="19" spans="1:4">
      <c r="A19" s="6">
        <v>50208</v>
      </c>
      <c r="B19" s="5" t="s">
        <v>105</v>
      </c>
      <c r="C19" s="8">
        <v>424</v>
      </c>
      <c r="D19" s="11"/>
    </row>
    <row r="20" spans="1:4">
      <c r="A20" s="6">
        <v>50209</v>
      </c>
      <c r="B20" s="5" t="s">
        <v>106</v>
      </c>
      <c r="C20" s="8">
        <v>4032</v>
      </c>
      <c r="D20" s="11"/>
    </row>
    <row r="21" spans="1:4">
      <c r="A21" s="6">
        <v>50299</v>
      </c>
      <c r="B21" s="5" t="s">
        <v>107</v>
      </c>
      <c r="C21" s="8">
        <v>2076</v>
      </c>
      <c r="D21" s="11"/>
    </row>
    <row r="22" spans="1:4">
      <c r="A22" s="6">
        <v>503</v>
      </c>
      <c r="B22" s="5" t="s">
        <v>108</v>
      </c>
      <c r="C22" s="8">
        <v>86464</v>
      </c>
      <c r="D22" s="11"/>
    </row>
    <row r="23" spans="1:4">
      <c r="A23" s="6">
        <v>50301</v>
      </c>
      <c r="B23" s="5" t="s">
        <v>109</v>
      </c>
      <c r="C23" s="8">
        <v>14511</v>
      </c>
      <c r="D23" s="11"/>
    </row>
    <row r="24" spans="1:4">
      <c r="A24" s="6">
        <v>50302</v>
      </c>
      <c r="B24" s="5" t="s">
        <v>110</v>
      </c>
      <c r="C24" s="8">
        <v>66676</v>
      </c>
      <c r="D24" s="11"/>
    </row>
    <row r="25" spans="1:4">
      <c r="A25" s="6">
        <v>50303</v>
      </c>
      <c r="B25" s="5" t="s">
        <v>111</v>
      </c>
      <c r="C25" s="8">
        <v>12</v>
      </c>
      <c r="D25" s="11"/>
    </row>
    <row r="26" spans="1:4">
      <c r="A26" s="6">
        <v>50305</v>
      </c>
      <c r="B26" s="5" t="s">
        <v>112</v>
      </c>
      <c r="C26" s="8">
        <v>0</v>
      </c>
      <c r="D26" s="11"/>
    </row>
    <row r="27" spans="1:4">
      <c r="A27" s="6">
        <v>50306</v>
      </c>
      <c r="B27" s="5" t="s">
        <v>113</v>
      </c>
      <c r="C27" s="8">
        <v>2649</v>
      </c>
      <c r="D27" s="11"/>
    </row>
    <row r="28" spans="1:4">
      <c r="A28" s="6">
        <v>50307</v>
      </c>
      <c r="B28" s="5" t="s">
        <v>114</v>
      </c>
      <c r="C28" s="8">
        <v>2616</v>
      </c>
      <c r="D28" s="11"/>
    </row>
    <row r="29" spans="1:4">
      <c r="A29" s="6">
        <v>50399</v>
      </c>
      <c r="B29" s="5" t="s">
        <v>115</v>
      </c>
      <c r="C29" s="8">
        <v>0</v>
      </c>
      <c r="D29" s="11"/>
    </row>
    <row r="30" spans="1:4">
      <c r="A30" s="6">
        <v>504</v>
      </c>
      <c r="B30" s="5" t="s">
        <v>116</v>
      </c>
      <c r="C30" s="8">
        <v>0</v>
      </c>
      <c r="D30" s="11"/>
    </row>
    <row r="31" spans="1:4">
      <c r="A31" s="6">
        <v>50401</v>
      </c>
      <c r="B31" s="5" t="s">
        <v>109</v>
      </c>
      <c r="C31" s="8">
        <v>0</v>
      </c>
      <c r="D31" s="11"/>
    </row>
    <row r="32" spans="1:4">
      <c r="A32" s="6">
        <v>50402</v>
      </c>
      <c r="B32" s="5" t="s">
        <v>110</v>
      </c>
      <c r="C32" s="8">
        <v>0</v>
      </c>
      <c r="D32" s="11"/>
    </row>
    <row r="33" spans="1:4">
      <c r="A33" s="6">
        <v>50403</v>
      </c>
      <c r="B33" s="5" t="s">
        <v>111</v>
      </c>
      <c r="C33" s="8">
        <v>0</v>
      </c>
      <c r="D33" s="11"/>
    </row>
    <row r="34" spans="1:4">
      <c r="A34" s="6">
        <v>50404</v>
      </c>
      <c r="B34" s="5" t="s">
        <v>113</v>
      </c>
      <c r="C34" s="8">
        <v>0</v>
      </c>
      <c r="D34" s="11"/>
    </row>
    <row r="35" spans="1:4">
      <c r="A35" s="6">
        <v>50405</v>
      </c>
      <c r="B35" s="5" t="s">
        <v>114</v>
      </c>
      <c r="C35" s="8">
        <v>0</v>
      </c>
      <c r="D35" s="11"/>
    </row>
    <row r="36" spans="1:4">
      <c r="A36" s="6">
        <v>50499</v>
      </c>
      <c r="B36" s="5" t="s">
        <v>115</v>
      </c>
      <c r="C36" s="8">
        <v>0</v>
      </c>
      <c r="D36" s="11"/>
    </row>
    <row r="37" spans="1:4">
      <c r="A37" s="6">
        <v>505</v>
      </c>
      <c r="B37" s="5" t="s">
        <v>117</v>
      </c>
      <c r="C37" s="8">
        <v>0</v>
      </c>
      <c r="D37" s="11"/>
    </row>
    <row r="38" spans="1:4">
      <c r="A38" s="6">
        <v>50501</v>
      </c>
      <c r="B38" s="5" t="s">
        <v>118</v>
      </c>
      <c r="C38" s="8">
        <v>0</v>
      </c>
      <c r="D38" s="11"/>
    </row>
    <row r="39" spans="1:4">
      <c r="A39" s="6">
        <v>50502</v>
      </c>
      <c r="B39" s="5" t="s">
        <v>119</v>
      </c>
      <c r="C39" s="8">
        <v>0</v>
      </c>
      <c r="D39" s="11"/>
    </row>
    <row r="40" spans="1:4">
      <c r="A40" s="6">
        <v>50599</v>
      </c>
      <c r="B40" s="5" t="s">
        <v>120</v>
      </c>
      <c r="C40" s="8">
        <v>0</v>
      </c>
      <c r="D40" s="11"/>
    </row>
    <row r="41" spans="1:4">
      <c r="A41" s="6">
        <v>506</v>
      </c>
      <c r="B41" s="5" t="s">
        <v>121</v>
      </c>
      <c r="C41" s="8">
        <v>0</v>
      </c>
      <c r="D41" s="11"/>
    </row>
    <row r="42" spans="1:4">
      <c r="A42" s="6">
        <v>50601</v>
      </c>
      <c r="B42" s="5" t="s">
        <v>122</v>
      </c>
      <c r="C42" s="8">
        <v>0</v>
      </c>
      <c r="D42" s="11"/>
    </row>
    <row r="43" spans="1:4">
      <c r="A43" s="6">
        <v>50602</v>
      </c>
      <c r="B43" s="5" t="s">
        <v>123</v>
      </c>
      <c r="C43" s="8">
        <v>0</v>
      </c>
      <c r="D43" s="11"/>
    </row>
    <row r="44" spans="1:4">
      <c r="A44" s="6">
        <v>507</v>
      </c>
      <c r="B44" s="5" t="s">
        <v>124</v>
      </c>
      <c r="C44" s="8">
        <v>11403</v>
      </c>
      <c r="D44" s="11"/>
    </row>
    <row r="45" spans="1:4">
      <c r="A45" s="6">
        <v>50701</v>
      </c>
      <c r="B45" s="5" t="s">
        <v>125</v>
      </c>
      <c r="C45" s="8">
        <v>2049</v>
      </c>
      <c r="D45" s="11"/>
    </row>
    <row r="46" spans="1:4">
      <c r="A46" s="6">
        <v>50702</v>
      </c>
      <c r="B46" s="5" t="s">
        <v>126</v>
      </c>
      <c r="C46" s="8">
        <v>108</v>
      </c>
      <c r="D46" s="11"/>
    </row>
    <row r="47" spans="1:4">
      <c r="A47" s="6">
        <v>50799</v>
      </c>
      <c r="B47" s="5" t="s">
        <v>127</v>
      </c>
      <c r="C47" s="8">
        <v>9246</v>
      </c>
      <c r="D47" s="11"/>
    </row>
    <row r="48" spans="1:4">
      <c r="A48" s="6">
        <v>508</v>
      </c>
      <c r="B48" s="5" t="s">
        <v>128</v>
      </c>
      <c r="C48" s="8">
        <v>0</v>
      </c>
      <c r="D48" s="11"/>
    </row>
    <row r="49" spans="1:4">
      <c r="A49" s="6">
        <v>50801</v>
      </c>
      <c r="B49" s="5" t="s">
        <v>129</v>
      </c>
      <c r="C49" s="8">
        <v>0</v>
      </c>
      <c r="D49" s="11"/>
    </row>
    <row r="50" spans="1:4">
      <c r="A50" s="6">
        <v>50802</v>
      </c>
      <c r="B50" s="5" t="s">
        <v>130</v>
      </c>
      <c r="C50" s="8">
        <v>0</v>
      </c>
      <c r="D50" s="11"/>
    </row>
    <row r="51" spans="1:4">
      <c r="A51" s="6">
        <v>509</v>
      </c>
      <c r="B51" s="5" t="s">
        <v>33</v>
      </c>
      <c r="C51" s="8">
        <v>52782</v>
      </c>
      <c r="D51" s="11"/>
    </row>
    <row r="52" spans="1:4">
      <c r="A52" s="6">
        <v>50901</v>
      </c>
      <c r="B52" s="5" t="s">
        <v>131</v>
      </c>
      <c r="C52" s="8">
        <v>25266</v>
      </c>
      <c r="D52" s="11"/>
    </row>
    <row r="53" spans="1:4">
      <c r="A53" s="6">
        <v>50902</v>
      </c>
      <c r="B53" s="5" t="s">
        <v>132</v>
      </c>
      <c r="C53" s="8">
        <v>2633</v>
      </c>
      <c r="D53" s="11"/>
    </row>
    <row r="54" spans="1:4">
      <c r="A54" s="6">
        <v>50903</v>
      </c>
      <c r="B54" s="5" t="s">
        <v>133</v>
      </c>
      <c r="C54" s="8">
        <v>24337</v>
      </c>
      <c r="D54" s="11"/>
    </row>
    <row r="55" spans="1:4">
      <c r="A55" s="6">
        <v>50905</v>
      </c>
      <c r="B55" s="5" t="s">
        <v>134</v>
      </c>
      <c r="C55" s="8">
        <v>382</v>
      </c>
      <c r="D55" s="11"/>
    </row>
    <row r="56" spans="1:4">
      <c r="A56" s="6">
        <v>50999</v>
      </c>
      <c r="B56" s="5" t="s">
        <v>135</v>
      </c>
      <c r="C56" s="8">
        <v>164</v>
      </c>
      <c r="D56" s="11"/>
    </row>
    <row r="57" spans="1:4">
      <c r="A57" s="6">
        <v>510</v>
      </c>
      <c r="B57" s="5" t="s">
        <v>136</v>
      </c>
      <c r="C57" s="8">
        <v>14037</v>
      </c>
      <c r="D57" s="11"/>
    </row>
    <row r="58" spans="1:4">
      <c r="A58" s="6">
        <v>51002</v>
      </c>
      <c r="B58" s="5" t="s">
        <v>137</v>
      </c>
      <c r="C58" s="8">
        <v>14037</v>
      </c>
      <c r="D58" s="11"/>
    </row>
    <row r="59" spans="1:4">
      <c r="A59" s="6">
        <v>51003</v>
      </c>
      <c r="B59" s="5" t="s">
        <v>138</v>
      </c>
      <c r="C59" s="8">
        <v>0</v>
      </c>
      <c r="D59" s="11"/>
    </row>
    <row r="60" spans="1:4">
      <c r="A60" s="6">
        <v>511</v>
      </c>
      <c r="B60" s="5" t="s">
        <v>139</v>
      </c>
      <c r="C60" s="8">
        <v>6557</v>
      </c>
      <c r="D60" s="11"/>
    </row>
    <row r="61" spans="1:4">
      <c r="A61" s="6">
        <v>51101</v>
      </c>
      <c r="B61" s="5" t="s">
        <v>140</v>
      </c>
      <c r="C61" s="8">
        <v>6508</v>
      </c>
      <c r="D61" s="11"/>
    </row>
    <row r="62" spans="1:4">
      <c r="A62" s="6">
        <v>51102</v>
      </c>
      <c r="B62" s="5" t="s">
        <v>141</v>
      </c>
      <c r="C62" s="8">
        <v>0</v>
      </c>
      <c r="D62" s="11"/>
    </row>
    <row r="63" spans="1:4">
      <c r="A63" s="6">
        <v>51103</v>
      </c>
      <c r="B63" s="5" t="s">
        <v>142</v>
      </c>
      <c r="C63" s="8">
        <v>49</v>
      </c>
      <c r="D63" s="11"/>
    </row>
    <row r="64" spans="1:4">
      <c r="A64" s="6">
        <v>51104</v>
      </c>
      <c r="B64" s="5" t="s">
        <v>143</v>
      </c>
      <c r="C64" s="8">
        <v>0</v>
      </c>
      <c r="D64" s="11"/>
    </row>
    <row r="65" spans="1:4">
      <c r="A65" s="6">
        <v>599</v>
      </c>
      <c r="B65" s="5" t="s">
        <v>34</v>
      </c>
      <c r="C65" s="8">
        <v>700</v>
      </c>
      <c r="D65" s="11"/>
    </row>
    <row r="66" spans="1:4">
      <c r="A66" s="6">
        <v>59906</v>
      </c>
      <c r="B66" s="5" t="s">
        <v>144</v>
      </c>
      <c r="C66" s="8">
        <v>0</v>
      </c>
      <c r="D66" s="11"/>
    </row>
    <row r="67" spans="1:4">
      <c r="A67" s="6">
        <v>59907</v>
      </c>
      <c r="B67" s="5" t="s">
        <v>145</v>
      </c>
      <c r="C67" s="8">
        <v>0</v>
      </c>
      <c r="D67" s="11"/>
    </row>
    <row r="68" spans="1:4">
      <c r="A68" s="6">
        <v>59908</v>
      </c>
      <c r="B68" s="5" t="s">
        <v>146</v>
      </c>
      <c r="C68" s="8">
        <v>0</v>
      </c>
      <c r="D68" s="11"/>
    </row>
    <row r="69" spans="1:4">
      <c r="A69" s="6">
        <v>59999</v>
      </c>
      <c r="B69" s="5" t="s">
        <v>88</v>
      </c>
      <c r="C69" s="8">
        <v>700</v>
      </c>
      <c r="D69" s="11"/>
    </row>
  </sheetData>
  <mergeCells count="6">
    <mergeCell ref="D3:D4"/>
    <mergeCell ref="B2:D2"/>
    <mergeCell ref="A1:D1"/>
    <mergeCell ref="A3:A4"/>
    <mergeCell ref="B3:B4"/>
    <mergeCell ref="C3:C4"/>
  </mergeCells>
  <phoneticPr fontId="5" type="noConversion"/>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sheetPr>
    <tabColor theme="0"/>
  </sheetPr>
  <dimension ref="A1:E12"/>
  <sheetViews>
    <sheetView workbookViewId="0">
      <selection activeCell="F7" sqref="F7"/>
    </sheetView>
  </sheetViews>
  <sheetFormatPr defaultRowHeight="28.5" customHeight="1"/>
  <cols>
    <col min="1" max="1" width="23.625" customWidth="1"/>
    <col min="2" max="2" width="12.75" customWidth="1"/>
    <col min="3" max="3" width="21.875" customWidth="1"/>
    <col min="4" max="4" width="14" customWidth="1"/>
    <col min="5" max="5" width="14.875" customWidth="1"/>
  </cols>
  <sheetData>
    <row r="1" spans="1:5" ht="45.75" customHeight="1">
      <c r="A1" s="36" t="s">
        <v>1504</v>
      </c>
      <c r="B1" s="36"/>
      <c r="C1" s="36"/>
      <c r="D1" s="36"/>
      <c r="E1" s="36"/>
    </row>
    <row r="2" spans="1:5" ht="28.5" customHeight="1">
      <c r="A2" t="s">
        <v>324</v>
      </c>
      <c r="E2" t="s">
        <v>2</v>
      </c>
    </row>
    <row r="3" spans="1:5" ht="41.25" customHeight="1">
      <c r="A3" s="6" t="s">
        <v>3</v>
      </c>
      <c r="B3" s="6" t="s">
        <v>35</v>
      </c>
      <c r="C3" s="6" t="s">
        <v>3</v>
      </c>
      <c r="D3" s="6" t="s">
        <v>35</v>
      </c>
      <c r="E3" s="6" t="s">
        <v>0</v>
      </c>
    </row>
    <row r="4" spans="1:5" ht="28.5" customHeight="1">
      <c r="A4" s="12" t="s">
        <v>321</v>
      </c>
      <c r="B4" s="8">
        <v>17524</v>
      </c>
      <c r="C4" s="5" t="s">
        <v>463</v>
      </c>
      <c r="D4" s="11">
        <v>302595</v>
      </c>
      <c r="E4" s="11"/>
    </row>
    <row r="5" spans="1:5" ht="28.5" customHeight="1">
      <c r="A5" s="12" t="s">
        <v>323</v>
      </c>
      <c r="B5" s="8">
        <v>1922</v>
      </c>
      <c r="C5" s="5" t="s">
        <v>37</v>
      </c>
      <c r="D5" s="11">
        <v>7779</v>
      </c>
      <c r="E5" s="11"/>
    </row>
    <row r="6" spans="1:5" ht="28.5" customHeight="1">
      <c r="A6" s="12" t="s">
        <v>36</v>
      </c>
      <c r="B6" s="8">
        <f>B7+B8</f>
        <v>252417</v>
      </c>
      <c r="C6" s="5" t="s">
        <v>42</v>
      </c>
      <c r="D6" s="11"/>
      <c r="E6" s="11"/>
    </row>
    <row r="7" spans="1:5" ht="28.5" customHeight="1">
      <c r="A7" s="12" t="s">
        <v>38</v>
      </c>
      <c r="B7" s="8">
        <f>208717-1922</f>
        <v>206795</v>
      </c>
      <c r="C7" s="5" t="s">
        <v>322</v>
      </c>
      <c r="D7" s="11">
        <v>5446</v>
      </c>
      <c r="E7" s="11"/>
    </row>
    <row r="8" spans="1:5" ht="28.5" customHeight="1">
      <c r="A8" s="12" t="s">
        <v>39</v>
      </c>
      <c r="B8" s="8">
        <v>45622</v>
      </c>
      <c r="C8" s="5" t="s">
        <v>45</v>
      </c>
      <c r="D8" s="11">
        <v>2945</v>
      </c>
      <c r="E8" s="11"/>
    </row>
    <row r="9" spans="1:5" ht="28.5" customHeight="1">
      <c r="A9" s="12" t="s">
        <v>41</v>
      </c>
      <c r="B9" s="8">
        <f>40177+3679</f>
        <v>43856</v>
      </c>
      <c r="C9" s="5" t="s">
        <v>47</v>
      </c>
      <c r="D9" s="11"/>
      <c r="E9" s="11"/>
    </row>
    <row r="10" spans="1:5" ht="28.5" customHeight="1">
      <c r="A10" s="12" t="s">
        <v>43</v>
      </c>
      <c r="B10" s="8">
        <v>3046</v>
      </c>
      <c r="C10" s="5"/>
      <c r="D10" s="11"/>
      <c r="E10" s="11"/>
    </row>
    <row r="11" spans="1:5" ht="28.5" customHeight="1">
      <c r="A11" s="12" t="s">
        <v>44</v>
      </c>
      <c r="B11" s="8"/>
      <c r="C11" s="5"/>
      <c r="D11" s="11"/>
      <c r="E11" s="11"/>
    </row>
    <row r="12" spans="1:5" ht="28.5" customHeight="1">
      <c r="A12" s="12" t="s">
        <v>46</v>
      </c>
      <c r="B12" s="8"/>
      <c r="C12" s="5"/>
      <c r="D12" s="11"/>
      <c r="E12" s="11"/>
    </row>
  </sheetData>
  <mergeCells count="1">
    <mergeCell ref="A1:E1"/>
  </mergeCells>
  <phoneticPr fontId="5" type="noConversion"/>
  <printOptions horizontalCentered="1"/>
  <pageMargins left="0.71" right="0.71" top="1.05" bottom="0.75" header="0.31" footer="0.31"/>
  <pageSetup paperSize="9" orientation="landscape"/>
</worksheet>
</file>

<file path=xl/worksheets/sheet9.xml><?xml version="1.0" encoding="utf-8"?>
<worksheet xmlns="http://schemas.openxmlformats.org/spreadsheetml/2006/main" xmlns:r="http://schemas.openxmlformats.org/officeDocument/2006/relationships">
  <dimension ref="A1:E19"/>
  <sheetViews>
    <sheetView workbookViewId="0">
      <selection activeCell="E8" sqref="E8"/>
    </sheetView>
  </sheetViews>
  <sheetFormatPr defaultRowHeight="28.5" customHeight="1"/>
  <cols>
    <col min="1" max="1" width="28" customWidth="1"/>
    <col min="2" max="2" width="12.5" customWidth="1"/>
    <col min="3" max="3" width="29.125" customWidth="1"/>
    <col min="4" max="4" width="13.625" customWidth="1"/>
    <col min="5" max="5" width="14.75" customWidth="1"/>
  </cols>
  <sheetData>
    <row r="1" spans="1:5" ht="45.75" customHeight="1">
      <c r="A1" s="36" t="s">
        <v>1505</v>
      </c>
      <c r="B1" s="36"/>
      <c r="C1" s="36"/>
      <c r="D1" s="36"/>
      <c r="E1" s="36"/>
    </row>
    <row r="2" spans="1:5" ht="28.5" customHeight="1">
      <c r="A2" t="s">
        <v>326</v>
      </c>
      <c r="E2" t="s">
        <v>2</v>
      </c>
    </row>
    <row r="3" spans="1:5" ht="28.5" customHeight="1">
      <c r="A3" s="6" t="s">
        <v>3</v>
      </c>
      <c r="B3" s="6" t="s">
        <v>35</v>
      </c>
      <c r="C3" s="6" t="s">
        <v>3</v>
      </c>
      <c r="D3" s="6" t="s">
        <v>35</v>
      </c>
      <c r="E3" s="6" t="s">
        <v>0</v>
      </c>
    </row>
    <row r="4" spans="1:5" ht="28.5" customHeight="1">
      <c r="A4" s="5" t="s">
        <v>321</v>
      </c>
      <c r="B4" s="1">
        <v>17524</v>
      </c>
      <c r="C4" s="5" t="s">
        <v>464</v>
      </c>
      <c r="D4" s="1">
        <v>302595</v>
      </c>
      <c r="E4" s="2"/>
    </row>
    <row r="5" spans="1:5" ht="28.5" customHeight="1">
      <c r="A5" s="5" t="s">
        <v>323</v>
      </c>
      <c r="B5" s="1">
        <v>1922</v>
      </c>
      <c r="C5" s="5" t="s">
        <v>37</v>
      </c>
      <c r="D5" s="1">
        <v>7779</v>
      </c>
      <c r="E5" s="2"/>
    </row>
    <row r="6" spans="1:5" ht="28.5" customHeight="1">
      <c r="A6" s="5" t="s">
        <v>36</v>
      </c>
      <c r="B6" s="1">
        <f>B7+B8</f>
        <v>252417</v>
      </c>
      <c r="C6" s="5" t="s">
        <v>42</v>
      </c>
      <c r="D6" s="1"/>
      <c r="E6" s="2"/>
    </row>
    <row r="7" spans="1:5" ht="28.5" customHeight="1">
      <c r="A7" s="5" t="s">
        <v>38</v>
      </c>
      <c r="B7" s="1">
        <f>208717-1922</f>
        <v>206795</v>
      </c>
      <c r="C7" s="5" t="s">
        <v>322</v>
      </c>
      <c r="D7" s="1">
        <v>5446</v>
      </c>
      <c r="E7" s="2"/>
    </row>
    <row r="8" spans="1:5" ht="28.5" customHeight="1">
      <c r="A8" s="5" t="s">
        <v>39</v>
      </c>
      <c r="B8" s="1">
        <v>45622</v>
      </c>
      <c r="C8" s="5" t="s">
        <v>45</v>
      </c>
      <c r="D8" s="1">
        <v>2945</v>
      </c>
      <c r="E8" s="2"/>
    </row>
    <row r="9" spans="1:5" ht="28.5" customHeight="1">
      <c r="A9" s="5" t="s">
        <v>41</v>
      </c>
      <c r="B9" s="1">
        <f>40177+3679</f>
        <v>43856</v>
      </c>
      <c r="C9" s="5" t="s">
        <v>47</v>
      </c>
      <c r="D9" s="1"/>
      <c r="E9" s="2"/>
    </row>
    <row r="10" spans="1:5" ht="28.5" customHeight="1">
      <c r="A10" s="5" t="s">
        <v>43</v>
      </c>
      <c r="B10" s="1">
        <v>3046</v>
      </c>
      <c r="C10" s="5"/>
      <c r="D10" s="1"/>
      <c r="E10" s="2"/>
    </row>
    <row r="11" spans="1:5" ht="28.5" customHeight="1">
      <c r="A11" s="5" t="s">
        <v>44</v>
      </c>
      <c r="B11" s="1"/>
      <c r="C11" s="5"/>
      <c r="D11" s="1"/>
      <c r="E11" s="2"/>
    </row>
    <row r="12" spans="1:5" ht="28.5" customHeight="1">
      <c r="A12" s="5" t="s">
        <v>46</v>
      </c>
      <c r="B12" s="1"/>
      <c r="C12" s="5"/>
      <c r="D12" s="1"/>
      <c r="E12" s="2"/>
    </row>
    <row r="18" spans="1:5" ht="28.5" customHeight="1">
      <c r="A18" t="s">
        <v>48</v>
      </c>
      <c r="B18">
        <f>B4+B5+B6+B9+B10+B11</f>
        <v>318765</v>
      </c>
      <c r="C18" t="s">
        <v>49</v>
      </c>
      <c r="D18">
        <f>SUM(D4:D16)</f>
        <v>318765</v>
      </c>
    </row>
    <row r="19" spans="1:5" ht="28.5" customHeight="1">
      <c r="A19" s="25" t="s">
        <v>325</v>
      </c>
      <c r="B19" s="25"/>
      <c r="C19" s="25"/>
      <c r="D19" s="25"/>
      <c r="E19" s="25"/>
    </row>
  </sheetData>
  <mergeCells count="2">
    <mergeCell ref="A1:E1"/>
    <mergeCell ref="A19:E19"/>
  </mergeCells>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2</vt:i4>
      </vt:variant>
    </vt:vector>
  </HeadingPairs>
  <TitlesOfParts>
    <vt:vector size="29" baseType="lpstr">
      <vt:lpstr>封面</vt:lpstr>
      <vt:lpstr>目录</vt:lpstr>
      <vt:lpstr>2019年度商南县一般公共预算收入决算总表（表一）</vt:lpstr>
      <vt:lpstr>2019年度商南县一般公共预算支出决算总表（表二）</vt:lpstr>
      <vt:lpstr>2019年度商南县一般公共预算收入决算明细表（表三）</vt:lpstr>
      <vt:lpstr>2019年度商南县一般公共预算支出功能分类明细表（表四）</vt:lpstr>
      <vt:lpstr>2019年度商南县一般公共预算决算经济分类明细表（表五）</vt:lpstr>
      <vt:lpstr>2019年商南县一般公共预算收支平衡表（表六）</vt:lpstr>
      <vt:lpstr>2019年度商南县县本级一般公共预算收支平衡情况表（表七）</vt:lpstr>
      <vt:lpstr>2019年度商南县公共预算税收返还和转移支付收入明细表（表八）</vt:lpstr>
      <vt:lpstr>2019年度商南县对镇（办）公共预算转移支付补助明细表（表九）</vt:lpstr>
      <vt:lpstr>2019年度商南县“三公经费”预算执行情况表(表十)</vt:lpstr>
      <vt:lpstr>2019年度全县和县本级地方政府一般债务限额和余额表（表十一）</vt:lpstr>
      <vt:lpstr>2019年商南县政府性基金预算收入决算总表（表十二）</vt:lpstr>
      <vt:lpstr>2019年度商南县政府性基金预算支出决算总表				（表十三）</vt:lpstr>
      <vt:lpstr>2019年度商南县政府性基金预算收入决算明细表（表十四）</vt:lpstr>
      <vt:lpstr>2019年度商南县政府性基金预算支出决算功能分明细表（表十五）</vt:lpstr>
      <vt:lpstr>2019年度县对镇（办）政府性基金转移支付补助情况表（表十六）</vt:lpstr>
      <vt:lpstr>2019年度全县和县级地方政府专项债务限额余额情况表（表十七）</vt:lpstr>
      <vt:lpstr>2019年度商南县国有资本经营收入决算总表			（表十八）</vt:lpstr>
      <vt:lpstr>2019年度商南县国有资本经营支出决算总表			（表十九）</vt:lpstr>
      <vt:lpstr>2019年度商南县国有资本经营收入决算明细表			（表二十）</vt:lpstr>
      <vt:lpstr>2019年度商南县国有资本经营支出决算总表			（表二十一）</vt:lpstr>
      <vt:lpstr>2019年对镇（办）国有资本经营预算转移支付情况表（表二十二）</vt:lpstr>
      <vt:lpstr>2019年度商南县社会保险基金预算收支情况总表（表二十三）</vt:lpstr>
      <vt:lpstr>2019年度商南县社会保险基金预算收入情况表（二十四）</vt:lpstr>
      <vt:lpstr>2019年度商南县社会保险基金预算支出情况表（二十五）</vt:lpstr>
      <vt:lpstr>'2019年度商南县对镇（办）公共预算转移支付补助明细表（表九）'!Print_Area</vt:lpstr>
      <vt:lpstr>'2019年度商南县一般公共预算收入决算总表（表一）'!Print_Area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pq</dc:creator>
  <cp:lastModifiedBy>xtzj</cp:lastModifiedBy>
  <cp:lastPrinted>2020-11-01T08:00:09Z</cp:lastPrinted>
  <dcterms:created xsi:type="dcterms:W3CDTF">2013-07-30T03:28:34Z</dcterms:created>
  <dcterms:modified xsi:type="dcterms:W3CDTF">2020-11-12T03:45:49Z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